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76384a18bb685a/QuangTT HTT/Kế hoạch/KH năm học 2025-2026/00 Bản chính thức/"/>
    </mc:Choice>
  </mc:AlternateContent>
  <xr:revisionPtr revIDLastSave="349" documentId="13_ncr:3_{8A8E1A0A-D7EA-4C34-AFD0-334D7DBC18B4}" xr6:coauthVersionLast="47" xr6:coauthVersionMax="47" xr10:uidLastSave="{C25E250A-032E-4699-8EE3-27498766439E}"/>
  <bookViews>
    <workbookView xWindow="-120" yWindow="-120" windowWidth="29040" windowHeight="15720" firstSheet="11" activeTab="21" xr2:uid="{64312745-19A0-4CAC-AA59-B4B25196A2B6}"/>
  </bookViews>
  <sheets>
    <sheet name="1.Duoc" sheetId="1" r:id="rId1"/>
    <sheet name="2.ĐD" sheetId="3" r:id="rId2"/>
    <sheet name="Y sĩ" sheetId="23" r:id="rId3"/>
    <sheet name="RH" sheetId="25" r:id="rId4"/>
    <sheet name="SĐ" sheetId="27" r:id="rId5"/>
    <sheet name="3.KT" sheetId="2" r:id="rId6"/>
    <sheet name="4.QT" sheetId="4" r:id="rId7"/>
    <sheet name="5.TCNH Bỏ" sheetId="5" r:id="rId8"/>
    <sheet name="6.LG" sheetId="6" r:id="rId9"/>
    <sheet name="7.MK" sheetId="7" r:id="rId10"/>
    <sheet name="8.CB" sheetId="8" r:id="rId11"/>
    <sheet name="9.KS" sheetId="9" r:id="rId12"/>
    <sheet name="10.HD" sheetId="10" r:id="rId13"/>
    <sheet name="11.CNTT" sheetId="12" r:id="rId14"/>
    <sheet name="12.ĐH" sheetId="13" r:id="rId15"/>
    <sheet name="13.OT" sheetId="14" r:id="rId16"/>
    <sheet name="14.ĐT" sheetId="15" r:id="rId17"/>
    <sheet name="15.ĐL" sheetId="16" r:id="rId18"/>
    <sheet name="16.ĐCN" sheetId="17" r:id="rId19"/>
    <sheet name="17.TĐH" sheetId="18" r:id="rId20"/>
    <sheet name="18.TA bỏ" sheetId="19" r:id="rId21"/>
    <sheet name="19.TQ" sheetId="20" r:id="rId22"/>
    <sheet name="19.TQ (TX)" sheetId="26" r:id="rId23"/>
    <sheet name="20.TH" sheetId="21" r:id="rId24"/>
    <sheet name="21.TN" sheetId="22" r:id="rId25"/>
  </sheets>
  <definedNames>
    <definedName name="_xlnm.Print_Area" localSheetId="0">'1.Duoc'!$A$1:$O$60</definedName>
    <definedName name="_xlnm.Print_Area" localSheetId="12">'10.HD'!$A$1:$N$47</definedName>
    <definedName name="_xlnm.Print_Area" localSheetId="13">'11.CNTT'!$A$1:$N$52</definedName>
    <definedName name="_xlnm.Print_Area" localSheetId="14">'12.ĐH'!$A$1:$N$49</definedName>
    <definedName name="_xlnm.Print_Area" localSheetId="15">'13.OT'!$A$1:$N$50</definedName>
    <definedName name="_xlnm.Print_Area" localSheetId="16">'14.ĐT'!$A$1:$N$56</definedName>
    <definedName name="_xlnm.Print_Area" localSheetId="17">'15.ĐL'!$A$1:$N$54</definedName>
    <definedName name="_xlnm.Print_Area" localSheetId="18">'16.ĐCN'!$A$1:$N$51</definedName>
    <definedName name="_xlnm.Print_Area" localSheetId="19">'17.TĐH'!$A$1:$N$51</definedName>
    <definedName name="_xlnm.Print_Area" localSheetId="20">'18.TA bỏ'!$A$1:$N$49</definedName>
    <definedName name="_xlnm.Print_Area" localSheetId="21">'19.TQ'!$A$1:$N$55</definedName>
    <definedName name="_xlnm.Print_Area" localSheetId="22">'19.TQ (TX)'!$A$1:$N$55</definedName>
    <definedName name="_xlnm.Print_Area" localSheetId="1">'2.ĐD'!$A$1:$O$68</definedName>
    <definedName name="_xlnm.Print_Area" localSheetId="23">'20.TH'!$A$1:$N$54</definedName>
    <definedName name="_xlnm.Print_Area" localSheetId="24">'21.TN'!$A$1:$N$54</definedName>
    <definedName name="_xlnm.Print_Area" localSheetId="5">'3.KT'!$A$1:$N$51</definedName>
    <definedName name="_xlnm.Print_Area" localSheetId="6">'4.QT'!$A$1:$N$54</definedName>
    <definedName name="_xlnm.Print_Area" localSheetId="7">'5.TCNH Bỏ'!$A$1:$N$53</definedName>
    <definedName name="_xlnm.Print_Area" localSheetId="8">'6.LG'!$A$1:$N$52</definedName>
    <definedName name="_xlnm.Print_Area" localSheetId="9">'7.MK'!$A$1:$N$53</definedName>
    <definedName name="_xlnm.Print_Area" localSheetId="10">'8.CB'!$A$1:$N$47</definedName>
    <definedName name="_xlnm.Print_Area" localSheetId="11">'9.KS'!$A$1:$N$48</definedName>
    <definedName name="_xlnm.Print_Area" localSheetId="3">RH!$A$1:$O$60</definedName>
    <definedName name="_xlnm.Print_Area" localSheetId="4">SĐ!$A$1:$N$51</definedName>
    <definedName name="_xlnm.Print_Area" localSheetId="2">'Y sĩ'!$A$1:$O$70</definedName>
    <definedName name="_xlnm.Print_Titles" localSheetId="0">'1.Duoc'!$7:$8</definedName>
    <definedName name="_xlnm.Print_Titles" localSheetId="12">'10.HD'!$7:$8</definedName>
    <definedName name="_xlnm.Print_Titles" localSheetId="13">'11.CNTT'!$7:$8</definedName>
    <definedName name="_xlnm.Print_Titles" localSheetId="14">'12.ĐH'!$7:$8</definedName>
    <definedName name="_xlnm.Print_Titles" localSheetId="15">'13.OT'!$7:$8</definedName>
    <definedName name="_xlnm.Print_Titles" localSheetId="16">'14.ĐT'!$7:$8</definedName>
    <definedName name="_xlnm.Print_Titles" localSheetId="17">'15.ĐL'!$7:$8</definedName>
    <definedName name="_xlnm.Print_Titles" localSheetId="18">'16.ĐCN'!$7:$8</definedName>
    <definedName name="_xlnm.Print_Titles" localSheetId="19">'17.TĐH'!$7:$8</definedName>
    <definedName name="_xlnm.Print_Titles" localSheetId="20">'18.TA bỏ'!$7:$8</definedName>
    <definedName name="_xlnm.Print_Titles" localSheetId="21">'19.TQ'!$7:$8</definedName>
    <definedName name="_xlnm.Print_Titles" localSheetId="22">'19.TQ (TX)'!$7:$8</definedName>
    <definedName name="_xlnm.Print_Titles" localSheetId="1">'2.ĐD'!$7:$8</definedName>
    <definedName name="_xlnm.Print_Titles" localSheetId="23">'20.TH'!$7:$8</definedName>
    <definedName name="_xlnm.Print_Titles" localSheetId="24">'21.TN'!$7:$8</definedName>
    <definedName name="_xlnm.Print_Titles" localSheetId="5">'3.KT'!$7:$8</definedName>
    <definedName name="_xlnm.Print_Titles" localSheetId="6">'4.QT'!$7:$8</definedName>
    <definedName name="_xlnm.Print_Titles" localSheetId="7">'5.TCNH Bỏ'!$7:$8</definedName>
    <definedName name="_xlnm.Print_Titles" localSheetId="8">'6.LG'!$7:$8</definedName>
    <definedName name="_xlnm.Print_Titles" localSheetId="9">'7.MK'!$7:$8</definedName>
    <definedName name="_xlnm.Print_Titles" localSheetId="10">'8.CB'!$7:$8</definedName>
    <definedName name="_xlnm.Print_Titles" localSheetId="11">'9.KS'!$7:$8</definedName>
    <definedName name="_xlnm.Print_Titles" localSheetId="3">RH!$7:$8</definedName>
    <definedName name="_xlnm.Print_Titles" localSheetId="4">SĐ!$7:$8</definedName>
    <definedName name="_xlnm.Print_Titles" localSheetId="2">'Y sĩ'!$7:$8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7" l="1"/>
  <c r="K32" i="7"/>
  <c r="K33" i="6"/>
  <c r="K32" i="6"/>
  <c r="L41" i="6"/>
  <c r="L40" i="6"/>
  <c r="N49" i="26"/>
  <c r="M49" i="26"/>
  <c r="M53" i="26" s="1"/>
  <c r="L49" i="26"/>
  <c r="K49" i="26"/>
  <c r="H49" i="26"/>
  <c r="G49" i="26"/>
  <c r="F49" i="26"/>
  <c r="E49" i="26"/>
  <c r="N44" i="26"/>
  <c r="L44" i="26"/>
  <c r="K44" i="26"/>
  <c r="J44" i="26"/>
  <c r="I44" i="26"/>
  <c r="N21" i="26"/>
  <c r="M21" i="26"/>
  <c r="L21" i="26"/>
  <c r="K21" i="26"/>
  <c r="J21" i="26"/>
  <c r="I21" i="26"/>
  <c r="H21" i="26"/>
  <c r="G21" i="26"/>
  <c r="F21" i="26"/>
  <c r="E21" i="26"/>
  <c r="D21" i="26"/>
  <c r="N18" i="26"/>
  <c r="L18" i="26"/>
  <c r="K18" i="26"/>
  <c r="J18" i="26"/>
  <c r="J17" i="26" s="1"/>
  <c r="J53" i="26" s="1"/>
  <c r="I18" i="26"/>
  <c r="I17" i="26" s="1"/>
  <c r="I53" i="26" s="1"/>
  <c r="H18" i="26"/>
  <c r="H17" i="26" s="1"/>
  <c r="G18" i="26"/>
  <c r="F18" i="26"/>
  <c r="F17" i="26" s="1"/>
  <c r="E18" i="26"/>
  <c r="E17" i="26" s="1"/>
  <c r="D18" i="26"/>
  <c r="D17" i="26" s="1"/>
  <c r="M17" i="26"/>
  <c r="G17" i="26"/>
  <c r="N9" i="26"/>
  <c r="L9" i="26"/>
  <c r="K9" i="26"/>
  <c r="J9" i="26"/>
  <c r="I9" i="26"/>
  <c r="H9" i="26"/>
  <c r="G9" i="26"/>
  <c r="F9" i="26"/>
  <c r="E9" i="26"/>
  <c r="D9" i="26"/>
  <c r="D53" i="26" s="1"/>
  <c r="E53" i="26" l="1"/>
  <c r="F53" i="26"/>
  <c r="H53" i="26"/>
  <c r="G53" i="26"/>
  <c r="K17" i="26"/>
  <c r="K53" i="26" s="1"/>
  <c r="L17" i="26"/>
  <c r="L53" i="26" s="1"/>
  <c r="N17" i="26"/>
  <c r="N53" i="26" s="1"/>
  <c r="H47" i="6" l="1"/>
  <c r="G47" i="6"/>
  <c r="G45" i="6" s="1"/>
  <c r="F47" i="6"/>
  <c r="F45" i="6" s="1"/>
  <c r="E47" i="6"/>
  <c r="M47" i="6" s="1"/>
  <c r="M46" i="6"/>
  <c r="L45" i="6"/>
  <c r="K45" i="6"/>
  <c r="J45" i="6"/>
  <c r="I45" i="6"/>
  <c r="H45" i="6"/>
  <c r="E45" i="6"/>
  <c r="D45" i="6"/>
  <c r="L44" i="6"/>
  <c r="K43" i="6"/>
  <c r="K42" i="6" s="1"/>
  <c r="M42" i="6"/>
  <c r="M26" i="6" s="1"/>
  <c r="L42" i="6"/>
  <c r="J42" i="6"/>
  <c r="I42" i="6"/>
  <c r="H42" i="6"/>
  <c r="H26" i="6" s="1"/>
  <c r="G42" i="6"/>
  <c r="G26" i="6" s="1"/>
  <c r="F42" i="6"/>
  <c r="F26" i="6" s="1"/>
  <c r="E42" i="6"/>
  <c r="E26" i="6" s="1"/>
  <c r="D42" i="6"/>
  <c r="D26" i="6" s="1"/>
  <c r="D17" i="6" s="1"/>
  <c r="L39" i="6"/>
  <c r="L38" i="6"/>
  <c r="L37" i="6"/>
  <c r="L36" i="6"/>
  <c r="L35" i="6"/>
  <c r="K34" i="6"/>
  <c r="K31" i="6"/>
  <c r="J30" i="6"/>
  <c r="J29" i="6"/>
  <c r="J28" i="6"/>
  <c r="J27" i="6"/>
  <c r="I26" i="6"/>
  <c r="L25" i="6"/>
  <c r="L18" i="6" s="1"/>
  <c r="K24" i="6"/>
  <c r="J23" i="6"/>
  <c r="J18" i="6" s="1"/>
  <c r="I22" i="6"/>
  <c r="I20" i="6"/>
  <c r="I19" i="6"/>
  <c r="I18" i="6" s="1"/>
  <c r="M18" i="6"/>
  <c r="K18" i="6"/>
  <c r="H18" i="6"/>
  <c r="G18" i="6"/>
  <c r="F18" i="6"/>
  <c r="E18" i="6"/>
  <c r="D18" i="6"/>
  <c r="M48" i="7"/>
  <c r="G48" i="7"/>
  <c r="M47" i="7"/>
  <c r="E47" i="7"/>
  <c r="E46" i="7" s="1"/>
  <c r="E51" i="7" s="1"/>
  <c r="M46" i="7"/>
  <c r="M51" i="7" s="1"/>
  <c r="L46" i="7"/>
  <c r="L51" i="7" s="1"/>
  <c r="K46" i="7"/>
  <c r="J46" i="7"/>
  <c r="I46" i="7"/>
  <c r="H46" i="7"/>
  <c r="H51" i="7" s="1"/>
  <c r="G46" i="7"/>
  <c r="G51" i="7" s="1"/>
  <c r="F46" i="7"/>
  <c r="F51" i="7" s="1"/>
  <c r="D46" i="7"/>
  <c r="L45" i="7"/>
  <c r="L44" i="7"/>
  <c r="L43" i="7" s="1"/>
  <c r="M43" i="7"/>
  <c r="K43" i="7"/>
  <c r="J43" i="7"/>
  <c r="I43" i="7"/>
  <c r="H43" i="7"/>
  <c r="G43" i="7"/>
  <c r="F43" i="7"/>
  <c r="E43" i="7"/>
  <c r="D43" i="7"/>
  <c r="L42" i="7"/>
  <c r="L41" i="7"/>
  <c r="L40" i="7"/>
  <c r="L39" i="7"/>
  <c r="L38" i="7"/>
  <c r="L37" i="7"/>
  <c r="L25" i="7" s="1"/>
  <c r="L36" i="7"/>
  <c r="K35" i="7"/>
  <c r="K34" i="7"/>
  <c r="K31" i="7"/>
  <c r="J30" i="7"/>
  <c r="J29" i="7"/>
  <c r="J28" i="7"/>
  <c r="J27" i="7"/>
  <c r="J25" i="7" s="1"/>
  <c r="I26" i="7"/>
  <c r="I25" i="7" s="1"/>
  <c r="M25" i="7"/>
  <c r="K25" i="7"/>
  <c r="H25" i="7"/>
  <c r="G25" i="7"/>
  <c r="F25" i="7"/>
  <c r="E25" i="7"/>
  <c r="D25" i="7"/>
  <c r="L24" i="7"/>
  <c r="L18" i="7" s="1"/>
  <c r="L17" i="7" s="1"/>
  <c r="K23" i="7"/>
  <c r="J22" i="7"/>
  <c r="J18" i="7" s="1"/>
  <c r="J17" i="7" s="1"/>
  <c r="I21" i="7"/>
  <c r="I20" i="7"/>
  <c r="I19" i="7"/>
  <c r="I18" i="7" s="1"/>
  <c r="I17" i="7" s="1"/>
  <c r="M18" i="7"/>
  <c r="K18" i="7"/>
  <c r="H18" i="7"/>
  <c r="G18" i="7"/>
  <c r="F18" i="7"/>
  <c r="F17" i="7" s="1"/>
  <c r="E18" i="7"/>
  <c r="D18" i="7"/>
  <c r="D17" i="7" s="1"/>
  <c r="M17" i="7"/>
  <c r="H17" i="7"/>
  <c r="G17" i="7"/>
  <c r="E17" i="7"/>
  <c r="D9" i="7"/>
  <c r="E9" i="7"/>
  <c r="F9" i="7"/>
  <c r="G9" i="7"/>
  <c r="H9" i="7"/>
  <c r="K9" i="7"/>
  <c r="L9" i="7"/>
  <c r="M9" i="7"/>
  <c r="I10" i="7"/>
  <c r="I9" i="7" s="1"/>
  <c r="J11" i="7"/>
  <c r="J9" i="7" s="1"/>
  <c r="I12" i="7"/>
  <c r="I14" i="7"/>
  <c r="J15" i="7"/>
  <c r="I16" i="7"/>
  <c r="I16" i="4"/>
  <c r="J15" i="4"/>
  <c r="I14" i="4"/>
  <c r="I12" i="4"/>
  <c r="J11" i="4"/>
  <c r="I10" i="4"/>
  <c r="M9" i="4"/>
  <c r="L9" i="4"/>
  <c r="K9" i="4"/>
  <c r="J9" i="4"/>
  <c r="I9" i="4"/>
  <c r="H9" i="4"/>
  <c r="G9" i="4"/>
  <c r="F9" i="4"/>
  <c r="E9" i="4"/>
  <c r="D9" i="4"/>
  <c r="I16" i="2"/>
  <c r="J15" i="2"/>
  <c r="I14" i="2"/>
  <c r="I12" i="2"/>
  <c r="I9" i="2" s="1"/>
  <c r="J11" i="2"/>
  <c r="J9" i="2" s="1"/>
  <c r="I10" i="2"/>
  <c r="M9" i="2"/>
  <c r="L9" i="2"/>
  <c r="K9" i="2"/>
  <c r="H9" i="2"/>
  <c r="G9" i="2"/>
  <c r="F9" i="2"/>
  <c r="E9" i="2"/>
  <c r="D9" i="2"/>
  <c r="L51" i="4"/>
  <c r="M47" i="4"/>
  <c r="M45" i="4" s="1"/>
  <c r="M53" i="4" s="1"/>
  <c r="H47" i="4"/>
  <c r="G47" i="4"/>
  <c r="G45" i="4" s="1"/>
  <c r="F47" i="4"/>
  <c r="E46" i="4"/>
  <c r="E45" i="4" s="1"/>
  <c r="L45" i="4"/>
  <c r="K45" i="4"/>
  <c r="J45" i="4"/>
  <c r="I45" i="4"/>
  <c r="H45" i="4"/>
  <c r="F45" i="4"/>
  <c r="D45" i="4"/>
  <c r="K44" i="4"/>
  <c r="K42" i="4" s="1"/>
  <c r="L43" i="4"/>
  <c r="L42" i="4" s="1"/>
  <c r="M42" i="4"/>
  <c r="J42" i="4"/>
  <c r="I42" i="4"/>
  <c r="H42" i="4"/>
  <c r="G42" i="4"/>
  <c r="F42" i="4"/>
  <c r="F17" i="4" s="1"/>
  <c r="E42" i="4"/>
  <c r="D42" i="4"/>
  <c r="D17" i="4" s="1"/>
  <c r="L41" i="4"/>
  <c r="L40" i="4"/>
  <c r="L39" i="4"/>
  <c r="L38" i="4"/>
  <c r="L37" i="4"/>
  <c r="L36" i="4"/>
  <c r="L35" i="4"/>
  <c r="L24" i="4" s="1"/>
  <c r="K34" i="4"/>
  <c r="K33" i="4"/>
  <c r="K32" i="4"/>
  <c r="K31" i="4"/>
  <c r="J30" i="4"/>
  <c r="J29" i="4"/>
  <c r="J28" i="4"/>
  <c r="J27" i="4"/>
  <c r="J26" i="4"/>
  <c r="J24" i="4" s="1"/>
  <c r="I25" i="4"/>
  <c r="M24" i="4"/>
  <c r="M17" i="4" s="1"/>
  <c r="K24" i="4"/>
  <c r="I24" i="4"/>
  <c r="H24" i="4"/>
  <c r="G24" i="4"/>
  <c r="F24" i="4"/>
  <c r="E24" i="4"/>
  <c r="D24" i="4"/>
  <c r="L23" i="4"/>
  <c r="L18" i="4" s="1"/>
  <c r="K22" i="4"/>
  <c r="K18" i="4" s="1"/>
  <c r="K17" i="4" s="1"/>
  <c r="K53" i="4" s="1"/>
  <c r="J21" i="4"/>
  <c r="J18" i="4" s="1"/>
  <c r="J17" i="4" s="1"/>
  <c r="I20" i="4"/>
  <c r="I19" i="4"/>
  <c r="I18" i="4" s="1"/>
  <c r="I17" i="4" s="1"/>
  <c r="M18" i="4"/>
  <c r="H18" i="4"/>
  <c r="G18" i="4"/>
  <c r="G17" i="4" s="1"/>
  <c r="F18" i="4"/>
  <c r="E18" i="4"/>
  <c r="E17" i="4" s="1"/>
  <c r="D18" i="4"/>
  <c r="H17" i="4"/>
  <c r="E47" i="2"/>
  <c r="E46" i="2"/>
  <c r="E45" i="2"/>
  <c r="M44" i="2"/>
  <c r="H44" i="2"/>
  <c r="G44" i="2"/>
  <c r="F44" i="2"/>
  <c r="E44" i="2"/>
  <c r="D44" i="2"/>
  <c r="L43" i="2"/>
  <c r="L42" i="2"/>
  <c r="H41" i="2"/>
  <c r="G41" i="2"/>
  <c r="F41" i="2"/>
  <c r="E41" i="2"/>
  <c r="L41" i="2" s="1"/>
  <c r="L40" i="2"/>
  <c r="L39" i="2"/>
  <c r="L38" i="2"/>
  <c r="L37" i="2"/>
  <c r="L36" i="2"/>
  <c r="L35" i="2"/>
  <c r="L34" i="2"/>
  <c r="L25" i="2" s="1"/>
  <c r="K33" i="2"/>
  <c r="K32" i="2"/>
  <c r="K31" i="2"/>
  <c r="K25" i="2" s="1"/>
  <c r="K30" i="2"/>
  <c r="J29" i="2"/>
  <c r="J28" i="2"/>
  <c r="J27" i="2"/>
  <c r="J26" i="2"/>
  <c r="J25" i="2" s="1"/>
  <c r="M25" i="2"/>
  <c r="I25" i="2"/>
  <c r="H25" i="2"/>
  <c r="G25" i="2"/>
  <c r="F25" i="2"/>
  <c r="E25" i="2"/>
  <c r="D25" i="2"/>
  <c r="K24" i="2"/>
  <c r="K18" i="2" s="1"/>
  <c r="J23" i="2"/>
  <c r="I22" i="2"/>
  <c r="I21" i="2"/>
  <c r="L20" i="2"/>
  <c r="L18" i="2" s="1"/>
  <c r="I19" i="2"/>
  <c r="M18" i="2"/>
  <c r="J18" i="2"/>
  <c r="I18" i="2"/>
  <c r="I17" i="2" s="1"/>
  <c r="H18" i="2"/>
  <c r="H17" i="2" s="1"/>
  <c r="G18" i="2"/>
  <c r="G17" i="2" s="1"/>
  <c r="F18" i="2"/>
  <c r="F17" i="2" s="1"/>
  <c r="E18" i="2"/>
  <c r="E17" i="2" s="1"/>
  <c r="D18" i="2"/>
  <c r="D17" i="2" s="1"/>
  <c r="M17" i="2"/>
  <c r="M49" i="2"/>
  <c r="K17" i="7" l="1"/>
  <c r="K51" i="7" s="1"/>
  <c r="K26" i="6"/>
  <c r="K17" i="6" s="1"/>
  <c r="L26" i="6"/>
  <c r="L17" i="6" s="1"/>
  <c r="I17" i="6"/>
  <c r="M17" i="6"/>
  <c r="M45" i="6"/>
  <c r="H17" i="6"/>
  <c r="J26" i="6"/>
  <c r="G17" i="6"/>
  <c r="J17" i="6"/>
  <c r="F17" i="6"/>
  <c r="E17" i="6"/>
  <c r="D51" i="7"/>
  <c r="I51" i="7"/>
  <c r="J51" i="7"/>
  <c r="D53" i="4"/>
  <c r="H53" i="4"/>
  <c r="E53" i="4"/>
  <c r="G53" i="4"/>
  <c r="D49" i="2"/>
  <c r="F49" i="2"/>
  <c r="L17" i="4"/>
  <c r="F53" i="4"/>
  <c r="I53" i="4"/>
  <c r="J53" i="4"/>
  <c r="L53" i="4"/>
  <c r="E49" i="2"/>
  <c r="G49" i="2"/>
  <c r="J17" i="2"/>
  <c r="J49" i="2" s="1"/>
  <c r="H49" i="2"/>
  <c r="I49" i="2"/>
  <c r="L17" i="2"/>
  <c r="L49" i="2" s="1"/>
  <c r="K17" i="2"/>
  <c r="K49" i="2" s="1"/>
  <c r="N55" i="25" l="1"/>
  <c r="N58" i="25" s="1"/>
  <c r="M55" i="25"/>
  <c r="L55" i="25"/>
  <c r="K55" i="25"/>
  <c r="J55" i="25"/>
  <c r="I55" i="25"/>
  <c r="H55" i="25"/>
  <c r="G55" i="25"/>
  <c r="F55" i="25"/>
  <c r="F58" i="25" s="1"/>
  <c r="E55" i="25"/>
  <c r="E58" i="25" s="1"/>
  <c r="D55" i="25"/>
  <c r="N50" i="25"/>
  <c r="M50" i="25"/>
  <c r="M58" i="25" s="1"/>
  <c r="L50" i="25"/>
  <c r="K50" i="25"/>
  <c r="J50" i="25"/>
  <c r="I50" i="25"/>
  <c r="H50" i="25"/>
  <c r="G50" i="25"/>
  <c r="F50" i="25"/>
  <c r="E50" i="25"/>
  <c r="D50" i="25"/>
  <c r="H45" i="25"/>
  <c r="G45" i="25"/>
  <c r="F45" i="25"/>
  <c r="E45" i="25"/>
  <c r="N30" i="25"/>
  <c r="M30" i="25"/>
  <c r="L30" i="25"/>
  <c r="K30" i="25"/>
  <c r="J30" i="25"/>
  <c r="I30" i="25"/>
  <c r="H30" i="25"/>
  <c r="H17" i="25" s="1"/>
  <c r="H58" i="25" s="1"/>
  <c r="G30" i="25"/>
  <c r="G17" i="25" s="1"/>
  <c r="G58" i="25" s="1"/>
  <c r="F30" i="25"/>
  <c r="E30" i="25"/>
  <c r="D30" i="25"/>
  <c r="N18" i="25"/>
  <c r="M18" i="25"/>
  <c r="L18" i="25"/>
  <c r="L17" i="25" s="1"/>
  <c r="L58" i="25" s="1"/>
  <c r="K18" i="25"/>
  <c r="K17" i="25" s="1"/>
  <c r="K58" i="25" s="1"/>
  <c r="J18" i="25"/>
  <c r="J17" i="25" s="1"/>
  <c r="J58" i="25" s="1"/>
  <c r="I18" i="25"/>
  <c r="I17" i="25" s="1"/>
  <c r="I58" i="25" s="1"/>
  <c r="H18" i="25"/>
  <c r="G18" i="25"/>
  <c r="F18" i="25"/>
  <c r="E18" i="25"/>
  <c r="D18" i="25"/>
  <c r="N17" i="25"/>
  <c r="M17" i="25"/>
  <c r="F17" i="25"/>
  <c r="E17" i="25"/>
  <c r="D17" i="25"/>
  <c r="D58" i="25" s="1"/>
  <c r="N9" i="25"/>
  <c r="M9" i="25"/>
  <c r="L9" i="25"/>
  <c r="K9" i="25"/>
  <c r="J9" i="25"/>
  <c r="I9" i="25"/>
  <c r="H9" i="25"/>
  <c r="G9" i="25"/>
  <c r="F9" i="25"/>
  <c r="E9" i="25"/>
  <c r="D9" i="25"/>
  <c r="M46" i="27"/>
  <c r="L46" i="27"/>
  <c r="K46" i="27"/>
  <c r="J46" i="27"/>
  <c r="I46" i="27"/>
  <c r="H46" i="27"/>
  <c r="G46" i="27"/>
  <c r="F46" i="27"/>
  <c r="E46" i="27"/>
  <c r="D46" i="27"/>
  <c r="M43" i="27"/>
  <c r="L43" i="27"/>
  <c r="K43" i="27"/>
  <c r="J43" i="27"/>
  <c r="I43" i="27"/>
  <c r="H43" i="27"/>
  <c r="G43" i="27"/>
  <c r="F43" i="27"/>
  <c r="E43" i="27"/>
  <c r="D43" i="27"/>
  <c r="K38" i="27"/>
  <c r="M26" i="27"/>
  <c r="L26" i="27"/>
  <c r="K26" i="27"/>
  <c r="J26" i="27"/>
  <c r="I26" i="27"/>
  <c r="H26" i="27"/>
  <c r="G26" i="27"/>
  <c r="F26" i="27"/>
  <c r="F17" i="27" s="1"/>
  <c r="F49" i="27" s="1"/>
  <c r="E26" i="27"/>
  <c r="D26" i="27"/>
  <c r="M18" i="27"/>
  <c r="M17" i="27" s="1"/>
  <c r="L18" i="27"/>
  <c r="L17" i="27" s="1"/>
  <c r="L49" i="27" s="1"/>
  <c r="K18" i="27"/>
  <c r="J18" i="27"/>
  <c r="J17" i="27" s="1"/>
  <c r="I18" i="27"/>
  <c r="I17" i="27" s="1"/>
  <c r="H18" i="27"/>
  <c r="H17" i="27" s="1"/>
  <c r="G18" i="27"/>
  <c r="G17" i="27" s="1"/>
  <c r="G49" i="27" s="1"/>
  <c r="F18" i="27"/>
  <c r="E18" i="27"/>
  <c r="D18" i="27"/>
  <c r="N17" i="27"/>
  <c r="N49" i="27" s="1"/>
  <c r="M9" i="27"/>
  <c r="L9" i="27"/>
  <c r="K9" i="27"/>
  <c r="J9" i="27"/>
  <c r="I9" i="27"/>
  <c r="I49" i="27" s="1"/>
  <c r="H9" i="27"/>
  <c r="G9" i="27"/>
  <c r="F9" i="27"/>
  <c r="E9" i="27"/>
  <c r="D9" i="27"/>
  <c r="I67" i="23"/>
  <c r="M50" i="23"/>
  <c r="H50" i="23"/>
  <c r="G50" i="23"/>
  <c r="F50" i="23"/>
  <c r="E50" i="23"/>
  <c r="D50" i="23"/>
  <c r="N31" i="23"/>
  <c r="M31" i="23"/>
  <c r="L31" i="23"/>
  <c r="K31" i="23"/>
  <c r="J31" i="23"/>
  <c r="I31" i="23"/>
  <c r="H31" i="23"/>
  <c r="G31" i="23"/>
  <c r="F31" i="23"/>
  <c r="E31" i="23"/>
  <c r="D31" i="23"/>
  <c r="N18" i="23"/>
  <c r="M18" i="23"/>
  <c r="L18" i="23"/>
  <c r="K18" i="23"/>
  <c r="K17" i="23" s="1"/>
  <c r="J18" i="23"/>
  <c r="I18" i="23"/>
  <c r="H18" i="23"/>
  <c r="G18" i="23"/>
  <c r="F18" i="23"/>
  <c r="E18" i="23"/>
  <c r="D18" i="23"/>
  <c r="J17" i="23"/>
  <c r="J67" i="23" s="1"/>
  <c r="I17" i="23"/>
  <c r="G17" i="23"/>
  <c r="G67" i="23" s="1"/>
  <c r="N9" i="23"/>
  <c r="N67" i="23" s="1"/>
  <c r="M9" i="23"/>
  <c r="L9" i="23"/>
  <c r="K9" i="23"/>
  <c r="J9" i="23"/>
  <c r="I9" i="23"/>
  <c r="H9" i="23"/>
  <c r="G9" i="23"/>
  <c r="F9" i="23"/>
  <c r="E9" i="23"/>
  <c r="D9" i="23"/>
  <c r="N61" i="3"/>
  <c r="M61" i="3"/>
  <c r="M65" i="3" s="1"/>
  <c r="L61" i="3"/>
  <c r="K61" i="3"/>
  <c r="J61" i="3"/>
  <c r="I61" i="3"/>
  <c r="H61" i="3"/>
  <c r="G61" i="3"/>
  <c r="F61" i="3"/>
  <c r="E61" i="3"/>
  <c r="D61" i="3"/>
  <c r="N53" i="3"/>
  <c r="M53" i="3"/>
  <c r="L53" i="3"/>
  <c r="L65" i="3" s="1"/>
  <c r="K53" i="3"/>
  <c r="J53" i="3"/>
  <c r="I53" i="3"/>
  <c r="H53" i="3"/>
  <c r="G53" i="3"/>
  <c r="F53" i="3"/>
  <c r="E53" i="3"/>
  <c r="D53" i="3"/>
  <c r="N31" i="3"/>
  <c r="M31" i="3"/>
  <c r="M17" i="3" s="1"/>
  <c r="L31" i="3"/>
  <c r="L17" i="3" s="1"/>
  <c r="K31" i="3"/>
  <c r="K17" i="3" s="1"/>
  <c r="K65" i="3" s="1"/>
  <c r="J31" i="3"/>
  <c r="J17" i="3" s="1"/>
  <c r="J65" i="3" s="1"/>
  <c r="I31" i="3"/>
  <c r="H31" i="3"/>
  <c r="G31" i="3"/>
  <c r="F31" i="3"/>
  <c r="E31" i="3"/>
  <c r="D31" i="3"/>
  <c r="D17" i="3" s="1"/>
  <c r="N18" i="3"/>
  <c r="N17" i="3" s="1"/>
  <c r="M18" i="3"/>
  <c r="L18" i="3"/>
  <c r="K18" i="3"/>
  <c r="J18" i="3"/>
  <c r="I18" i="3"/>
  <c r="H18" i="3"/>
  <c r="H17" i="3" s="1"/>
  <c r="G18" i="3"/>
  <c r="G17" i="3" s="1"/>
  <c r="F18" i="3"/>
  <c r="F17" i="3" s="1"/>
  <c r="E18" i="3"/>
  <c r="E17" i="3" s="1"/>
  <c r="D18" i="3"/>
  <c r="I17" i="3"/>
  <c r="I65" i="3" s="1"/>
  <c r="N9" i="3"/>
  <c r="M9" i="3"/>
  <c r="L9" i="3"/>
  <c r="K9" i="3"/>
  <c r="J9" i="3"/>
  <c r="I9" i="3"/>
  <c r="H9" i="3"/>
  <c r="H65" i="3" s="1"/>
  <c r="G9" i="3"/>
  <c r="G65" i="3" s="1"/>
  <c r="F9" i="3"/>
  <c r="F65" i="3" s="1"/>
  <c r="E9" i="3"/>
  <c r="E65" i="3" s="1"/>
  <c r="D9" i="3"/>
  <c r="N54" i="1"/>
  <c r="M54" i="1"/>
  <c r="L54" i="1"/>
  <c r="K54" i="1"/>
  <c r="J54" i="1"/>
  <c r="I54" i="1"/>
  <c r="H54" i="1"/>
  <c r="G54" i="1"/>
  <c r="F54" i="1"/>
  <c r="E54" i="1"/>
  <c r="D54" i="1"/>
  <c r="N51" i="1"/>
  <c r="M51" i="1"/>
  <c r="L51" i="1"/>
  <c r="K51" i="1"/>
  <c r="J51" i="1"/>
  <c r="I51" i="1"/>
  <c r="H51" i="1"/>
  <c r="G51" i="1"/>
  <c r="F51" i="1"/>
  <c r="E51" i="1"/>
  <c r="D51" i="1"/>
  <c r="N29" i="1"/>
  <c r="M29" i="1"/>
  <c r="L29" i="1"/>
  <c r="K29" i="1"/>
  <c r="J29" i="1"/>
  <c r="I29" i="1"/>
  <c r="H29" i="1"/>
  <c r="G29" i="1"/>
  <c r="G17" i="1" s="1"/>
  <c r="G58" i="1" s="1"/>
  <c r="F29" i="1"/>
  <c r="E29" i="1"/>
  <c r="D29" i="1"/>
  <c r="N18" i="1"/>
  <c r="N17" i="1" s="1"/>
  <c r="N58" i="1" s="1"/>
  <c r="M18" i="1"/>
  <c r="M17" i="1" s="1"/>
  <c r="L18" i="1"/>
  <c r="L17" i="1" s="1"/>
  <c r="K18" i="1"/>
  <c r="K17" i="1" s="1"/>
  <c r="J18" i="1"/>
  <c r="J17" i="1" s="1"/>
  <c r="J58" i="1" s="1"/>
  <c r="I18" i="1"/>
  <c r="H18" i="1"/>
  <c r="G18" i="1"/>
  <c r="F18" i="1"/>
  <c r="E18" i="1"/>
  <c r="D18" i="1"/>
  <c r="D17" i="1" s="1"/>
  <c r="I17" i="1"/>
  <c r="I58" i="1" s="1"/>
  <c r="H17" i="1"/>
  <c r="F17" i="1"/>
  <c r="F58" i="1" s="1"/>
  <c r="E17" i="1"/>
  <c r="N9" i="1"/>
  <c r="M9" i="1"/>
  <c r="L9" i="1"/>
  <c r="K9" i="1"/>
  <c r="J9" i="1"/>
  <c r="I9" i="1"/>
  <c r="H9" i="1"/>
  <c r="H58" i="1" s="1"/>
  <c r="G9" i="1"/>
  <c r="F9" i="1"/>
  <c r="E9" i="1"/>
  <c r="E58" i="1" s="1"/>
  <c r="D9" i="1"/>
  <c r="F17" i="23" l="1"/>
  <c r="F67" i="23" s="1"/>
  <c r="K67" i="23"/>
  <c r="E17" i="23"/>
  <c r="E67" i="23" s="1"/>
  <c r="L17" i="23"/>
  <c r="L67" i="23" s="1"/>
  <c r="M17" i="23"/>
  <c r="M67" i="23" s="1"/>
  <c r="H17" i="23"/>
  <c r="H67" i="23" s="1"/>
  <c r="D17" i="23"/>
  <c r="D67" i="23" s="1"/>
  <c r="D17" i="27"/>
  <c r="D49" i="27" s="1"/>
  <c r="E17" i="27"/>
  <c r="E49" i="27" s="1"/>
  <c r="J49" i="27"/>
  <c r="H49" i="27"/>
  <c r="K17" i="27"/>
  <c r="K49" i="27" s="1"/>
  <c r="M49" i="27"/>
  <c r="N65" i="3"/>
  <c r="D65" i="3"/>
  <c r="D58" i="1"/>
  <c r="K58" i="1"/>
  <c r="L58" i="1"/>
  <c r="M58" i="1"/>
  <c r="D9" i="12" l="1"/>
  <c r="M46" i="18" l="1"/>
  <c r="M49" i="18" s="1"/>
  <c r="L46" i="18"/>
  <c r="K46" i="18"/>
  <c r="J46" i="18"/>
  <c r="I46" i="18"/>
  <c r="H46" i="18"/>
  <c r="G46" i="18"/>
  <c r="G49" i="18" s="1"/>
  <c r="F46" i="18"/>
  <c r="F49" i="18" s="1"/>
  <c r="E46" i="18"/>
  <c r="D46" i="18"/>
  <c r="D49" i="18" s="1"/>
  <c r="M41" i="18"/>
  <c r="L41" i="18"/>
  <c r="L17" i="18" s="1"/>
  <c r="L49" i="18" s="1"/>
  <c r="K41" i="18"/>
  <c r="J41" i="18"/>
  <c r="I41" i="18"/>
  <c r="H41" i="18"/>
  <c r="G41" i="18"/>
  <c r="F41" i="18"/>
  <c r="D41" i="18"/>
  <c r="M29" i="18"/>
  <c r="L29" i="18"/>
  <c r="K29" i="18"/>
  <c r="J29" i="18"/>
  <c r="I29" i="18"/>
  <c r="I17" i="18" s="1"/>
  <c r="I49" i="18" s="1"/>
  <c r="H29" i="18"/>
  <c r="H17" i="18" s="1"/>
  <c r="G29" i="18"/>
  <c r="F29" i="18"/>
  <c r="E29" i="18"/>
  <c r="D29" i="18"/>
  <c r="M18" i="18"/>
  <c r="L18" i="18"/>
  <c r="K18" i="18"/>
  <c r="J18" i="18"/>
  <c r="I18" i="18"/>
  <c r="H18" i="18"/>
  <c r="G18" i="18"/>
  <c r="G17" i="18" s="1"/>
  <c r="F18" i="18"/>
  <c r="F17" i="18" s="1"/>
  <c r="E18" i="18"/>
  <c r="D18" i="18"/>
  <c r="M17" i="18"/>
  <c r="K17" i="18"/>
  <c r="K49" i="18" s="1"/>
  <c r="J17" i="18"/>
  <c r="J49" i="18" s="1"/>
  <c r="D17" i="18"/>
  <c r="M46" i="17"/>
  <c r="L46" i="17"/>
  <c r="L49" i="17" s="1"/>
  <c r="K46" i="17"/>
  <c r="J46" i="17"/>
  <c r="I46" i="17"/>
  <c r="H46" i="17"/>
  <c r="G46" i="17"/>
  <c r="F46" i="17"/>
  <c r="E46" i="17"/>
  <c r="D46" i="17"/>
  <c r="D49" i="17" s="1"/>
  <c r="M41" i="17"/>
  <c r="M17" i="17" s="1"/>
  <c r="M49" i="17" s="1"/>
  <c r="L41" i="17"/>
  <c r="L17" i="17" s="1"/>
  <c r="K41" i="17"/>
  <c r="J41" i="17"/>
  <c r="I41" i="17"/>
  <c r="H41" i="17"/>
  <c r="G41" i="17"/>
  <c r="F41" i="17"/>
  <c r="E41" i="17"/>
  <c r="E17" i="17" s="1"/>
  <c r="E49" i="17" s="1"/>
  <c r="D41" i="17"/>
  <c r="M29" i="17"/>
  <c r="L29" i="17"/>
  <c r="K29" i="17"/>
  <c r="J29" i="17"/>
  <c r="I29" i="17"/>
  <c r="H29" i="17"/>
  <c r="H17" i="17" s="1"/>
  <c r="H49" i="17" s="1"/>
  <c r="G29" i="17"/>
  <c r="G17" i="17" s="1"/>
  <c r="F29" i="17"/>
  <c r="F17" i="17" s="1"/>
  <c r="E29" i="17"/>
  <c r="D29" i="17"/>
  <c r="M18" i="17"/>
  <c r="L18" i="17"/>
  <c r="K18" i="17"/>
  <c r="J18" i="17"/>
  <c r="I18" i="17"/>
  <c r="I17" i="17" s="1"/>
  <c r="I49" i="17" s="1"/>
  <c r="H18" i="17"/>
  <c r="G18" i="17"/>
  <c r="F18" i="17"/>
  <c r="E18" i="17"/>
  <c r="D18" i="17"/>
  <c r="D17" i="17" s="1"/>
  <c r="K17" i="17"/>
  <c r="K49" i="17" s="1"/>
  <c r="J17" i="17"/>
  <c r="J49" i="17" s="1"/>
  <c r="M49" i="16"/>
  <c r="L49" i="16"/>
  <c r="K49" i="16"/>
  <c r="J49" i="16"/>
  <c r="I49" i="16"/>
  <c r="H49" i="16"/>
  <c r="G49" i="16"/>
  <c r="F49" i="16"/>
  <c r="E49" i="16"/>
  <c r="E52" i="16" s="1"/>
  <c r="D49" i="16"/>
  <c r="D52" i="16" s="1"/>
  <c r="M40" i="16"/>
  <c r="M17" i="16" s="1"/>
  <c r="M52" i="16" s="1"/>
  <c r="L40" i="16"/>
  <c r="L17" i="16" s="1"/>
  <c r="L52" i="16" s="1"/>
  <c r="K40" i="16"/>
  <c r="J40" i="16"/>
  <c r="I40" i="16"/>
  <c r="H40" i="16"/>
  <c r="G40" i="16"/>
  <c r="F40" i="16"/>
  <c r="E40" i="16"/>
  <c r="D40" i="16"/>
  <c r="M28" i="16"/>
  <c r="L28" i="16"/>
  <c r="K28" i="16"/>
  <c r="J28" i="16"/>
  <c r="I28" i="16"/>
  <c r="H28" i="16"/>
  <c r="G28" i="16"/>
  <c r="G17" i="16" s="1"/>
  <c r="F28" i="16"/>
  <c r="F17" i="16" s="1"/>
  <c r="E28" i="16"/>
  <c r="D28" i="16"/>
  <c r="M18" i="16"/>
  <c r="L18" i="16"/>
  <c r="K18" i="16"/>
  <c r="J18" i="16"/>
  <c r="I18" i="16"/>
  <c r="I17" i="16" s="1"/>
  <c r="I52" i="16" s="1"/>
  <c r="H18" i="16"/>
  <c r="H17" i="16" s="1"/>
  <c r="H52" i="16" s="1"/>
  <c r="G18" i="16"/>
  <c r="F18" i="16"/>
  <c r="E18" i="16"/>
  <c r="E17" i="16" s="1"/>
  <c r="D18" i="16"/>
  <c r="D17" i="16" s="1"/>
  <c r="K17" i="16"/>
  <c r="K52" i="16" s="1"/>
  <c r="J17" i="16"/>
  <c r="J52" i="16" s="1"/>
  <c r="M51" i="15"/>
  <c r="M54" i="15" s="1"/>
  <c r="L51" i="15"/>
  <c r="K51" i="15"/>
  <c r="J51" i="15"/>
  <c r="I51" i="15"/>
  <c r="H51" i="15"/>
  <c r="H54" i="15" s="1"/>
  <c r="G51" i="15"/>
  <c r="F51" i="15"/>
  <c r="E51" i="15"/>
  <c r="E54" i="15" s="1"/>
  <c r="D51" i="15"/>
  <c r="D54" i="15" s="1"/>
  <c r="M44" i="15"/>
  <c r="M17" i="15" s="1"/>
  <c r="L44" i="15"/>
  <c r="K44" i="15"/>
  <c r="J44" i="15"/>
  <c r="I44" i="15"/>
  <c r="H44" i="15"/>
  <c r="G44" i="15"/>
  <c r="F44" i="15"/>
  <c r="E44" i="15"/>
  <c r="D44" i="15"/>
  <c r="M29" i="15"/>
  <c r="L29" i="15"/>
  <c r="K29" i="15"/>
  <c r="J29" i="15"/>
  <c r="I29" i="15"/>
  <c r="H29" i="15"/>
  <c r="G29" i="15"/>
  <c r="F29" i="15"/>
  <c r="E29" i="15"/>
  <c r="D29" i="15"/>
  <c r="M18" i="15"/>
  <c r="L18" i="15"/>
  <c r="K18" i="15"/>
  <c r="J18" i="15"/>
  <c r="J17" i="15" s="1"/>
  <c r="J54" i="15" s="1"/>
  <c r="I18" i="15"/>
  <c r="I17" i="15" s="1"/>
  <c r="I54" i="15" s="1"/>
  <c r="H18" i="15"/>
  <c r="H17" i="15" s="1"/>
  <c r="G18" i="15"/>
  <c r="G17" i="15" s="1"/>
  <c r="F18" i="15"/>
  <c r="F17" i="15" s="1"/>
  <c r="E18" i="15"/>
  <c r="E17" i="15" s="1"/>
  <c r="D18" i="15"/>
  <c r="D17" i="15" s="1"/>
  <c r="L17" i="15"/>
  <c r="L54" i="15" s="1"/>
  <c r="K17" i="15"/>
  <c r="K54" i="15" s="1"/>
  <c r="H49" i="18" l="1"/>
  <c r="E41" i="18"/>
  <c r="E17" i="18" s="1"/>
  <c r="E49" i="18" s="1"/>
  <c r="F49" i="17"/>
  <c r="G49" i="17"/>
  <c r="F52" i="16"/>
  <c r="G52" i="16"/>
  <c r="F54" i="15"/>
  <c r="G54" i="15"/>
  <c r="E50" i="21" l="1"/>
  <c r="E49" i="21"/>
  <c r="E48" i="21" s="1"/>
  <c r="M48" i="21"/>
  <c r="L48" i="21"/>
  <c r="K48" i="21"/>
  <c r="J48" i="21"/>
  <c r="I48" i="21"/>
  <c r="H48" i="21"/>
  <c r="G48" i="21"/>
  <c r="F48" i="21"/>
  <c r="M21" i="21"/>
  <c r="M17" i="21" s="1"/>
  <c r="L21" i="21"/>
  <c r="L17" i="21" s="1"/>
  <c r="K21" i="21"/>
  <c r="K17" i="21" s="1"/>
  <c r="K52" i="21" s="1"/>
  <c r="J21" i="21"/>
  <c r="J17" i="21" s="1"/>
  <c r="I21" i="21"/>
  <c r="I17" i="21" s="1"/>
  <c r="I52" i="21" s="1"/>
  <c r="H21" i="21"/>
  <c r="H17" i="21" s="1"/>
  <c r="H52" i="21" s="1"/>
  <c r="G21" i="21"/>
  <c r="G17" i="21" s="1"/>
  <c r="G52" i="21" s="1"/>
  <c r="F21" i="21"/>
  <c r="F17" i="21" s="1"/>
  <c r="F52" i="21" s="1"/>
  <c r="E21" i="21"/>
  <c r="E17" i="21" s="1"/>
  <c r="D21" i="21"/>
  <c r="D17" i="21" s="1"/>
  <c r="D52" i="21" s="1"/>
  <c r="D9" i="21"/>
  <c r="E9" i="21"/>
  <c r="F9" i="21"/>
  <c r="G9" i="21"/>
  <c r="H9" i="21"/>
  <c r="I9" i="21"/>
  <c r="J9" i="21"/>
  <c r="K9" i="21"/>
  <c r="L9" i="21"/>
  <c r="M9" i="21"/>
  <c r="M52" i="21" l="1"/>
  <c r="E52" i="21"/>
  <c r="J52" i="21"/>
  <c r="L52" i="21"/>
  <c r="E52" i="22" l="1"/>
  <c r="D52" i="22"/>
  <c r="M48" i="22"/>
  <c r="L48" i="22"/>
  <c r="K48" i="22"/>
  <c r="J48" i="22"/>
  <c r="I48" i="22"/>
  <c r="H48" i="22"/>
  <c r="G48" i="22"/>
  <c r="F48" i="22"/>
  <c r="E48" i="22"/>
  <c r="D48" i="22"/>
  <c r="M44" i="22"/>
  <c r="L44" i="22"/>
  <c r="K44" i="22"/>
  <c r="J44" i="22"/>
  <c r="I44" i="22"/>
  <c r="M21" i="22"/>
  <c r="M17" i="22" s="1"/>
  <c r="M52" i="22" s="1"/>
  <c r="L21" i="22"/>
  <c r="K21" i="22"/>
  <c r="J21" i="22"/>
  <c r="I21" i="22"/>
  <c r="H21" i="22"/>
  <c r="G21" i="22"/>
  <c r="F21" i="22"/>
  <c r="E21" i="22"/>
  <c r="D21" i="22"/>
  <c r="L18" i="22"/>
  <c r="L17" i="22" s="1"/>
  <c r="L52" i="22" s="1"/>
  <c r="K18" i="22"/>
  <c r="K17" i="22" s="1"/>
  <c r="K52" i="22" s="1"/>
  <c r="J18" i="22"/>
  <c r="J17" i="22" s="1"/>
  <c r="J52" i="22" s="1"/>
  <c r="I18" i="22"/>
  <c r="I17" i="22" s="1"/>
  <c r="I52" i="22" s="1"/>
  <c r="H18" i="22"/>
  <c r="H17" i="22" s="1"/>
  <c r="H52" i="22" s="1"/>
  <c r="G18" i="22"/>
  <c r="G17" i="22" s="1"/>
  <c r="G52" i="22" s="1"/>
  <c r="F18" i="22"/>
  <c r="F17" i="22" s="1"/>
  <c r="F52" i="22" s="1"/>
  <c r="E18" i="22"/>
  <c r="D18" i="22"/>
  <c r="E17" i="22"/>
  <c r="D17" i="22"/>
  <c r="M44" i="13" l="1"/>
  <c r="M47" i="13" s="1"/>
  <c r="L44" i="13"/>
  <c r="L47" i="13" s="1"/>
  <c r="K44" i="13"/>
  <c r="K47" i="13" s="1"/>
  <c r="J44" i="13"/>
  <c r="J47" i="13" s="1"/>
  <c r="I44" i="13"/>
  <c r="H44" i="13"/>
  <c r="G44" i="13"/>
  <c r="F44" i="13"/>
  <c r="F47" i="13" s="1"/>
  <c r="E44" i="13"/>
  <c r="D44" i="13"/>
  <c r="D47" i="13" s="1"/>
  <c r="M40" i="13"/>
  <c r="M17" i="13" s="1"/>
  <c r="L40" i="13"/>
  <c r="L17" i="13" s="1"/>
  <c r="K40" i="13"/>
  <c r="J40" i="13"/>
  <c r="I40" i="13"/>
  <c r="H40" i="13"/>
  <c r="G40" i="13"/>
  <c r="F40" i="13"/>
  <c r="E40" i="13"/>
  <c r="E17" i="13" s="1"/>
  <c r="D40" i="13"/>
  <c r="M29" i="13"/>
  <c r="L29" i="13"/>
  <c r="K29" i="13"/>
  <c r="J29" i="13"/>
  <c r="I29" i="13"/>
  <c r="H29" i="13"/>
  <c r="G29" i="13"/>
  <c r="G17" i="13" s="1"/>
  <c r="F29" i="13"/>
  <c r="E29" i="13"/>
  <c r="D29" i="13"/>
  <c r="M18" i="13"/>
  <c r="L18" i="13"/>
  <c r="K18" i="13"/>
  <c r="J18" i="13"/>
  <c r="I18" i="13"/>
  <c r="I17" i="13" s="1"/>
  <c r="I47" i="13" s="1"/>
  <c r="H18" i="13"/>
  <c r="H17" i="13" s="1"/>
  <c r="H47" i="13" s="1"/>
  <c r="G18" i="13"/>
  <c r="F18" i="13"/>
  <c r="F17" i="13" s="1"/>
  <c r="E18" i="13"/>
  <c r="D18" i="13"/>
  <c r="K17" i="13"/>
  <c r="J17" i="13"/>
  <c r="D17" i="13"/>
  <c r="M9" i="13"/>
  <c r="L9" i="13"/>
  <c r="K9" i="13"/>
  <c r="J9" i="13"/>
  <c r="I9" i="13"/>
  <c r="H9" i="13"/>
  <c r="G9" i="13"/>
  <c r="F9" i="13"/>
  <c r="E9" i="13"/>
  <c r="D9" i="13"/>
  <c r="M47" i="12"/>
  <c r="M50" i="12" s="1"/>
  <c r="L47" i="12"/>
  <c r="L50" i="12" s="1"/>
  <c r="K47" i="12"/>
  <c r="K50" i="12" s="1"/>
  <c r="J47" i="12"/>
  <c r="I47" i="12"/>
  <c r="H47" i="12"/>
  <c r="G47" i="12"/>
  <c r="F47" i="12"/>
  <c r="E47" i="12"/>
  <c r="D47" i="12"/>
  <c r="D50" i="12" s="1"/>
  <c r="M42" i="12"/>
  <c r="L42" i="12"/>
  <c r="L17" i="12" s="1"/>
  <c r="K42" i="12"/>
  <c r="J42" i="12"/>
  <c r="I42" i="12"/>
  <c r="H42" i="12"/>
  <c r="G42" i="12"/>
  <c r="F42" i="12"/>
  <c r="E42" i="12"/>
  <c r="E17" i="12" s="1"/>
  <c r="D42" i="12"/>
  <c r="M30" i="12"/>
  <c r="L30" i="12"/>
  <c r="K30" i="12"/>
  <c r="J30" i="12"/>
  <c r="I30" i="12"/>
  <c r="H30" i="12"/>
  <c r="G30" i="12"/>
  <c r="G17" i="12" s="1"/>
  <c r="F30" i="12"/>
  <c r="F17" i="12" s="1"/>
  <c r="E30" i="12"/>
  <c r="D30" i="12"/>
  <c r="M18" i="12"/>
  <c r="L18" i="12"/>
  <c r="K18" i="12"/>
  <c r="J18" i="12"/>
  <c r="I18" i="12"/>
  <c r="I17" i="12" s="1"/>
  <c r="I50" i="12" s="1"/>
  <c r="H18" i="12"/>
  <c r="G18" i="12"/>
  <c r="F18" i="12"/>
  <c r="E18" i="12"/>
  <c r="D18" i="12"/>
  <c r="M17" i="12"/>
  <c r="K17" i="12"/>
  <c r="J17" i="12"/>
  <c r="J50" i="12" s="1"/>
  <c r="H17" i="12"/>
  <c r="H50" i="12" s="1"/>
  <c r="D17" i="12"/>
  <c r="M9" i="12"/>
  <c r="L9" i="12"/>
  <c r="K9" i="12"/>
  <c r="J9" i="12"/>
  <c r="I9" i="12"/>
  <c r="H9" i="12"/>
  <c r="G9" i="12"/>
  <c r="F9" i="12"/>
  <c r="E9" i="12"/>
  <c r="M44" i="20"/>
  <c r="L44" i="20"/>
  <c r="K44" i="20"/>
  <c r="J44" i="20"/>
  <c r="I44" i="20"/>
  <c r="M21" i="20"/>
  <c r="L21" i="20"/>
  <c r="K21" i="20"/>
  <c r="J21" i="20"/>
  <c r="I21" i="20"/>
  <c r="H21" i="20"/>
  <c r="G21" i="20"/>
  <c r="F21" i="20"/>
  <c r="E21" i="20"/>
  <c r="D21" i="20"/>
  <c r="M18" i="20"/>
  <c r="M17" i="20" s="1"/>
  <c r="M53" i="20" s="1"/>
  <c r="L18" i="20"/>
  <c r="L17" i="20" s="1"/>
  <c r="L53" i="20" s="1"/>
  <c r="K18" i="20"/>
  <c r="K17" i="20" s="1"/>
  <c r="K53" i="20" s="1"/>
  <c r="J18" i="20"/>
  <c r="J17" i="20" s="1"/>
  <c r="J53" i="20" s="1"/>
  <c r="I18" i="20"/>
  <c r="I17" i="20" s="1"/>
  <c r="I53" i="20" s="1"/>
  <c r="H18" i="20"/>
  <c r="H17" i="20" s="1"/>
  <c r="H53" i="20" s="1"/>
  <c r="G18" i="20"/>
  <c r="G17" i="20" s="1"/>
  <c r="G53" i="20" s="1"/>
  <c r="F18" i="20"/>
  <c r="F17" i="20" s="1"/>
  <c r="F53" i="20" s="1"/>
  <c r="E18" i="20"/>
  <c r="E17" i="20" s="1"/>
  <c r="E53" i="20" s="1"/>
  <c r="D18" i="20"/>
  <c r="D17" i="20" s="1"/>
  <c r="D53" i="20" s="1"/>
  <c r="E48" i="14"/>
  <c r="F48" i="14"/>
  <c r="G48" i="14"/>
  <c r="H48" i="14"/>
  <c r="I48" i="14"/>
  <c r="J48" i="14"/>
  <c r="K48" i="14"/>
  <c r="L48" i="14"/>
  <c r="M48" i="14"/>
  <c r="D48" i="14"/>
  <c r="D17" i="14"/>
  <c r="M45" i="14"/>
  <c r="L45" i="14"/>
  <c r="K45" i="14"/>
  <c r="J45" i="14"/>
  <c r="I45" i="14"/>
  <c r="H45" i="14"/>
  <c r="G45" i="14"/>
  <c r="F45" i="14"/>
  <c r="E45" i="14"/>
  <c r="D45" i="14"/>
  <c r="M40" i="14"/>
  <c r="L40" i="14"/>
  <c r="K40" i="14"/>
  <c r="J40" i="14"/>
  <c r="I40" i="14"/>
  <c r="H40" i="14"/>
  <c r="G40" i="14"/>
  <c r="F40" i="14"/>
  <c r="E40" i="14"/>
  <c r="D40" i="14"/>
  <c r="M26" i="14"/>
  <c r="L26" i="14"/>
  <c r="L17" i="14" s="1"/>
  <c r="K26" i="14"/>
  <c r="K17" i="14" s="1"/>
  <c r="J26" i="14"/>
  <c r="I26" i="14"/>
  <c r="H26" i="14"/>
  <c r="G26" i="14"/>
  <c r="F26" i="14"/>
  <c r="E26" i="14"/>
  <c r="D26" i="14"/>
  <c r="M18" i="14"/>
  <c r="M17" i="14" s="1"/>
  <c r="L18" i="14"/>
  <c r="K18" i="14"/>
  <c r="J18" i="14"/>
  <c r="I18" i="14"/>
  <c r="I17" i="14" s="1"/>
  <c r="H18" i="14"/>
  <c r="H17" i="14" s="1"/>
  <c r="G18" i="14"/>
  <c r="G17" i="14" s="1"/>
  <c r="F18" i="14"/>
  <c r="F17" i="14" s="1"/>
  <c r="E18" i="14"/>
  <c r="E17" i="14" s="1"/>
  <c r="D18" i="14"/>
  <c r="J17" i="14"/>
  <c r="M40" i="10"/>
  <c r="M45" i="10" s="1"/>
  <c r="L40" i="10"/>
  <c r="L45" i="10" s="1"/>
  <c r="K40" i="10"/>
  <c r="K45" i="10" s="1"/>
  <c r="J40" i="10"/>
  <c r="J45" i="10" s="1"/>
  <c r="I40" i="10"/>
  <c r="I45" i="10" s="1"/>
  <c r="H40" i="10"/>
  <c r="H45" i="10" s="1"/>
  <c r="G40" i="10"/>
  <c r="F40" i="10"/>
  <c r="E40" i="10"/>
  <c r="D40" i="10"/>
  <c r="M36" i="10"/>
  <c r="L36" i="10"/>
  <c r="K36" i="10"/>
  <c r="J36" i="10"/>
  <c r="I36" i="10"/>
  <c r="H36" i="10"/>
  <c r="G36" i="10"/>
  <c r="F36" i="10"/>
  <c r="E36" i="10"/>
  <c r="E17" i="10" s="1"/>
  <c r="D36" i="10"/>
  <c r="D17" i="10" s="1"/>
  <c r="D45" i="10" s="1"/>
  <c r="M26" i="10"/>
  <c r="L26" i="10"/>
  <c r="K26" i="10"/>
  <c r="J26" i="10"/>
  <c r="I26" i="10"/>
  <c r="H26" i="10"/>
  <c r="G26" i="10"/>
  <c r="F26" i="10"/>
  <c r="E26" i="10"/>
  <c r="D26" i="10"/>
  <c r="M18" i="10"/>
  <c r="M17" i="10" s="1"/>
  <c r="L18" i="10"/>
  <c r="L17" i="10" s="1"/>
  <c r="K18" i="10"/>
  <c r="K17" i="10" s="1"/>
  <c r="J18" i="10"/>
  <c r="J17" i="10" s="1"/>
  <c r="I18" i="10"/>
  <c r="I17" i="10" s="1"/>
  <c r="H18" i="10"/>
  <c r="H17" i="10" s="1"/>
  <c r="G18" i="10"/>
  <c r="G17" i="10" s="1"/>
  <c r="F18" i="10"/>
  <c r="F17" i="10" s="1"/>
  <c r="F45" i="10" s="1"/>
  <c r="E18" i="10"/>
  <c r="D18" i="10"/>
  <c r="M41" i="9"/>
  <c r="M46" i="9" s="1"/>
  <c r="L41" i="9"/>
  <c r="L46" i="9" s="1"/>
  <c r="K41" i="9"/>
  <c r="K46" i="9" s="1"/>
  <c r="J41" i="9"/>
  <c r="I41" i="9"/>
  <c r="H41" i="9"/>
  <c r="G41" i="9"/>
  <c r="F41" i="9"/>
  <c r="E41" i="9"/>
  <c r="D41" i="9"/>
  <c r="D46" i="9" s="1"/>
  <c r="M37" i="9"/>
  <c r="M17" i="9" s="1"/>
  <c r="L37" i="9"/>
  <c r="K37" i="9"/>
  <c r="J37" i="9"/>
  <c r="I37" i="9"/>
  <c r="H37" i="9"/>
  <c r="G37" i="9"/>
  <c r="F37" i="9"/>
  <c r="F17" i="9" s="1"/>
  <c r="E37" i="9"/>
  <c r="E17" i="9" s="1"/>
  <c r="D37" i="9"/>
  <c r="M25" i="9"/>
  <c r="L25" i="9"/>
  <c r="K25" i="9"/>
  <c r="J25" i="9"/>
  <c r="I25" i="9"/>
  <c r="H25" i="9"/>
  <c r="G25" i="9"/>
  <c r="F25" i="9"/>
  <c r="E25" i="9"/>
  <c r="D25" i="9"/>
  <c r="M18" i="9"/>
  <c r="L18" i="9"/>
  <c r="K18" i="9"/>
  <c r="J18" i="9"/>
  <c r="J17" i="9" s="1"/>
  <c r="J46" i="9" s="1"/>
  <c r="I18" i="9"/>
  <c r="I17" i="9" s="1"/>
  <c r="I46" i="9" s="1"/>
  <c r="H18" i="9"/>
  <c r="H17" i="9" s="1"/>
  <c r="G18" i="9"/>
  <c r="G17" i="9" s="1"/>
  <c r="F18" i="9"/>
  <c r="E18" i="9"/>
  <c r="D18" i="9"/>
  <c r="L17" i="9"/>
  <c r="K17" i="9"/>
  <c r="D17" i="9"/>
  <c r="D45" i="8"/>
  <c r="M40" i="8"/>
  <c r="L40" i="8"/>
  <c r="L45" i="8" s="1"/>
  <c r="K40" i="8"/>
  <c r="K45" i="8" s="1"/>
  <c r="J40" i="8"/>
  <c r="J45" i="8" s="1"/>
  <c r="I40" i="8"/>
  <c r="H40" i="8"/>
  <c r="G40" i="8"/>
  <c r="F40" i="8"/>
  <c r="E40" i="8"/>
  <c r="D40" i="8"/>
  <c r="M37" i="8"/>
  <c r="L37" i="8"/>
  <c r="K37" i="8"/>
  <c r="J37" i="8"/>
  <c r="I37" i="8"/>
  <c r="H37" i="8"/>
  <c r="G37" i="8"/>
  <c r="G17" i="8" s="1"/>
  <c r="G45" i="8" s="1"/>
  <c r="F37" i="8"/>
  <c r="F17" i="8" s="1"/>
  <c r="F45" i="8" s="1"/>
  <c r="E37" i="8"/>
  <c r="E17" i="8" s="1"/>
  <c r="E45" i="8" s="1"/>
  <c r="D37" i="8"/>
  <c r="M23" i="8"/>
  <c r="L23" i="8"/>
  <c r="K23" i="8"/>
  <c r="J23" i="8"/>
  <c r="I23" i="8"/>
  <c r="H23" i="8"/>
  <c r="G23" i="8"/>
  <c r="F23" i="8"/>
  <c r="E23" i="8"/>
  <c r="D23" i="8"/>
  <c r="M18" i="8"/>
  <c r="M17" i="8" s="1"/>
  <c r="L18" i="8"/>
  <c r="L17" i="8" s="1"/>
  <c r="K18" i="8"/>
  <c r="K17" i="8" s="1"/>
  <c r="J18" i="8"/>
  <c r="J17" i="8" s="1"/>
  <c r="I18" i="8"/>
  <c r="I17" i="8" s="1"/>
  <c r="I45" i="8" s="1"/>
  <c r="H18" i="8"/>
  <c r="G18" i="8"/>
  <c r="F18" i="8"/>
  <c r="E18" i="8"/>
  <c r="D18" i="8"/>
  <c r="H17" i="8"/>
  <c r="H45" i="8" s="1"/>
  <c r="D17" i="8"/>
  <c r="I10" i="19"/>
  <c r="E47" i="13" l="1"/>
  <c r="G47" i="13"/>
  <c r="E50" i="12"/>
  <c r="F50" i="12"/>
  <c r="G50" i="12"/>
  <c r="E45" i="10"/>
  <c r="G45" i="10"/>
  <c r="E46" i="9"/>
  <c r="F46" i="9"/>
  <c r="G46" i="9"/>
  <c r="H46" i="9"/>
  <c r="M45" i="8"/>
  <c r="I10" i="16" l="1"/>
  <c r="M9" i="16"/>
  <c r="L9" i="16"/>
  <c r="K9" i="16"/>
  <c r="J9" i="16"/>
  <c r="I9" i="16"/>
  <c r="H9" i="16"/>
  <c r="G9" i="16"/>
  <c r="F9" i="16"/>
  <c r="E9" i="16"/>
  <c r="D9" i="16"/>
  <c r="I10" i="18"/>
  <c r="I9" i="18" s="1"/>
  <c r="M9" i="18"/>
  <c r="L9" i="18"/>
  <c r="K9" i="18"/>
  <c r="J9" i="18"/>
  <c r="H9" i="18"/>
  <c r="G9" i="18"/>
  <c r="F9" i="18"/>
  <c r="E9" i="18"/>
  <c r="D9" i="18"/>
  <c r="I10" i="17"/>
  <c r="I9" i="17" s="1"/>
  <c r="M9" i="17"/>
  <c r="L9" i="17"/>
  <c r="K9" i="17"/>
  <c r="J9" i="17"/>
  <c r="H9" i="17"/>
  <c r="G9" i="17"/>
  <c r="F9" i="17"/>
  <c r="E9" i="17"/>
  <c r="D9" i="17"/>
  <c r="I10" i="15"/>
  <c r="I9" i="15" s="1"/>
  <c r="M9" i="15"/>
  <c r="L9" i="15"/>
  <c r="K9" i="15"/>
  <c r="J9" i="15"/>
  <c r="H9" i="15"/>
  <c r="G9" i="15"/>
  <c r="F9" i="15"/>
  <c r="E9" i="15"/>
  <c r="D9" i="15"/>
  <c r="M43" i="19"/>
  <c r="L43" i="19"/>
  <c r="K43" i="19"/>
  <c r="J43" i="19"/>
  <c r="I43" i="19"/>
  <c r="H43" i="19"/>
  <c r="G43" i="19"/>
  <c r="F43" i="19"/>
  <c r="E43" i="19"/>
  <c r="D43" i="19"/>
  <c r="M39" i="19"/>
  <c r="L39" i="19"/>
  <c r="J39" i="19"/>
  <c r="I39" i="19"/>
  <c r="M23" i="19"/>
  <c r="L23" i="19"/>
  <c r="K23" i="19"/>
  <c r="J23" i="19"/>
  <c r="I23" i="19"/>
  <c r="H23" i="19"/>
  <c r="G23" i="19"/>
  <c r="F23" i="19"/>
  <c r="E23" i="19"/>
  <c r="D23" i="19"/>
  <c r="M18" i="19"/>
  <c r="L18" i="19"/>
  <c r="K18" i="19"/>
  <c r="J18" i="19"/>
  <c r="I18" i="19"/>
  <c r="I17" i="19" s="1"/>
  <c r="H18" i="19"/>
  <c r="H17" i="19" s="1"/>
  <c r="G18" i="19"/>
  <c r="G17" i="19" s="1"/>
  <c r="F18" i="19"/>
  <c r="F17" i="19" s="1"/>
  <c r="E18" i="19"/>
  <c r="E17" i="19" s="1"/>
  <c r="D18" i="19"/>
  <c r="D17" i="19" s="1"/>
  <c r="M17" i="19"/>
  <c r="L17" i="19"/>
  <c r="L47" i="19" s="1"/>
  <c r="K17" i="19"/>
  <c r="K47" i="19" s="1"/>
  <c r="J17" i="19"/>
  <c r="M9" i="19"/>
  <c r="L9" i="19"/>
  <c r="K9" i="19"/>
  <c r="J9" i="19"/>
  <c r="I9" i="19"/>
  <c r="H9" i="19"/>
  <c r="G9" i="19"/>
  <c r="F9" i="19"/>
  <c r="E9" i="19"/>
  <c r="D9" i="19"/>
  <c r="M47" i="19" l="1"/>
  <c r="J47" i="19"/>
  <c r="D47" i="19"/>
  <c r="E47" i="19"/>
  <c r="F47" i="19"/>
  <c r="G47" i="19"/>
  <c r="H47" i="19"/>
  <c r="I47" i="19"/>
  <c r="M9" i="20"/>
  <c r="L9" i="20"/>
  <c r="K9" i="20"/>
  <c r="J9" i="20"/>
  <c r="I9" i="20"/>
  <c r="H9" i="20"/>
  <c r="G9" i="20"/>
  <c r="F9" i="20"/>
  <c r="E9" i="20"/>
  <c r="D9" i="20"/>
  <c r="M9" i="22" l="1"/>
  <c r="L9" i="22"/>
  <c r="K9" i="22"/>
  <c r="J9" i="22"/>
  <c r="I9" i="22"/>
  <c r="H9" i="22"/>
  <c r="G9" i="22"/>
  <c r="F9" i="22"/>
  <c r="E9" i="22"/>
  <c r="D9" i="22"/>
  <c r="I16" i="6" l="1"/>
  <c r="J15" i="6"/>
  <c r="I14" i="6"/>
  <c r="I12" i="6"/>
  <c r="J11" i="6"/>
  <c r="I10" i="6"/>
  <c r="M9" i="6"/>
  <c r="M50" i="6" s="1"/>
  <c r="L9" i="6"/>
  <c r="L50" i="6" s="1"/>
  <c r="K9" i="6"/>
  <c r="K50" i="6" s="1"/>
  <c r="H9" i="6"/>
  <c r="H50" i="6" s="1"/>
  <c r="G9" i="6"/>
  <c r="G50" i="6" s="1"/>
  <c r="F9" i="6"/>
  <c r="F50" i="6" s="1"/>
  <c r="E9" i="6"/>
  <c r="E50" i="6" s="1"/>
  <c r="D9" i="6"/>
  <c r="D50" i="6" s="1"/>
  <c r="M46" i="5"/>
  <c r="M44" i="5" s="1"/>
  <c r="E45" i="5"/>
  <c r="E44" i="5" s="1"/>
  <c r="E51" i="5" s="1"/>
  <c r="L44" i="5"/>
  <c r="K44" i="5"/>
  <c r="J44" i="5"/>
  <c r="I44" i="5"/>
  <c r="H44" i="5"/>
  <c r="G44" i="5"/>
  <c r="F44" i="5"/>
  <c r="F51" i="5" s="1"/>
  <c r="D44" i="5"/>
  <c r="L43" i="5"/>
  <c r="L41" i="5" s="1"/>
  <c r="L42" i="5"/>
  <c r="L40" i="5"/>
  <c r="L39" i="5"/>
  <c r="L38" i="5"/>
  <c r="L37" i="5"/>
  <c r="L36" i="5"/>
  <c r="L35" i="5"/>
  <c r="L25" i="5" s="1"/>
  <c r="K34" i="5"/>
  <c r="K25" i="5" s="1"/>
  <c r="K33" i="5"/>
  <c r="K32" i="5"/>
  <c r="K31" i="5"/>
  <c r="K30" i="5"/>
  <c r="J29" i="5"/>
  <c r="J28" i="5"/>
  <c r="J27" i="5"/>
  <c r="J26" i="5"/>
  <c r="M25" i="5"/>
  <c r="J25" i="5"/>
  <c r="I25" i="5"/>
  <c r="H25" i="5"/>
  <c r="G25" i="5"/>
  <c r="F25" i="5"/>
  <c r="E25" i="5"/>
  <c r="D25" i="5"/>
  <c r="L24" i="5"/>
  <c r="K23" i="5"/>
  <c r="J22" i="5"/>
  <c r="I21" i="5"/>
  <c r="I20" i="5"/>
  <c r="I19" i="5"/>
  <c r="M18" i="5"/>
  <c r="M17" i="5" s="1"/>
  <c r="L18" i="5"/>
  <c r="K18" i="5"/>
  <c r="K17" i="5" s="1"/>
  <c r="J18" i="5"/>
  <c r="J17" i="5" s="1"/>
  <c r="I18" i="5"/>
  <c r="I17" i="5" s="1"/>
  <c r="H18" i="5"/>
  <c r="H17" i="5" s="1"/>
  <c r="G18" i="5"/>
  <c r="G17" i="5" s="1"/>
  <c r="F18" i="5"/>
  <c r="F17" i="5" s="1"/>
  <c r="E18" i="5"/>
  <c r="D18" i="5"/>
  <c r="E17" i="5"/>
  <c r="D17" i="5"/>
  <c r="D51" i="5" s="1"/>
  <c r="I16" i="5"/>
  <c r="J15" i="5"/>
  <c r="I14" i="5"/>
  <c r="I12" i="5"/>
  <c r="J11" i="5"/>
  <c r="J9" i="5" s="1"/>
  <c r="I10" i="5"/>
  <c r="I9" i="5" s="1"/>
  <c r="M9" i="5"/>
  <c r="L9" i="5"/>
  <c r="K9" i="5"/>
  <c r="H9" i="5"/>
  <c r="G9" i="5"/>
  <c r="F9" i="5"/>
  <c r="E9" i="5"/>
  <c r="D9" i="5"/>
  <c r="J9" i="6" l="1"/>
  <c r="J50" i="6" s="1"/>
  <c r="I9" i="6"/>
  <c r="I50" i="6" s="1"/>
  <c r="G51" i="5"/>
  <c r="I51" i="5"/>
  <c r="H51" i="5"/>
  <c r="J51" i="5"/>
  <c r="L17" i="5"/>
  <c r="K51" i="5"/>
  <c r="L51" i="5"/>
  <c r="M51" i="5"/>
  <c r="M9" i="14" l="1"/>
  <c r="L9" i="14"/>
  <c r="K9" i="14"/>
  <c r="J9" i="14"/>
  <c r="I9" i="14"/>
  <c r="H9" i="14"/>
  <c r="G9" i="14"/>
  <c r="F9" i="14"/>
  <c r="E9" i="14"/>
  <c r="D9" i="14"/>
  <c r="M9" i="9" l="1"/>
  <c r="L9" i="9"/>
  <c r="K9" i="9"/>
  <c r="J9" i="9"/>
  <c r="I9" i="9"/>
  <c r="H9" i="9"/>
  <c r="G9" i="9"/>
  <c r="F9" i="9"/>
  <c r="E9" i="9"/>
  <c r="D9" i="9"/>
  <c r="M9" i="8"/>
  <c r="L9" i="8"/>
  <c r="K9" i="8"/>
  <c r="J9" i="8"/>
  <c r="I9" i="8"/>
  <c r="H9" i="8"/>
  <c r="G9" i="8"/>
  <c r="F9" i="8"/>
  <c r="E9" i="8"/>
  <c r="D9" i="8"/>
  <c r="M9" i="10"/>
  <c r="L9" i="10"/>
  <c r="K9" i="10"/>
  <c r="J9" i="10"/>
  <c r="I9" i="10"/>
  <c r="H9" i="10"/>
  <c r="G9" i="10"/>
  <c r="F9" i="10"/>
  <c r="E9" i="10"/>
  <c r="D9" i="10"/>
</calcChain>
</file>

<file path=xl/sharedStrings.xml><?xml version="1.0" encoding="utf-8"?>
<sst xmlns="http://schemas.openxmlformats.org/spreadsheetml/2006/main" count="2894" uniqueCount="707">
  <si>
    <t>TRƯỜNG CAO ĐẲNG CÔNG NGHỆ VÀ THƯƠNG MẠI HÀ NỘI</t>
  </si>
  <si>
    <t>KHOA: Y - DƯỢC</t>
  </si>
  <si>
    <t>-------------------------</t>
  </si>
  <si>
    <t>NGÀNH: DƯỢC</t>
  </si>
  <si>
    <t>THỜI GIAN ĐÀO TẠO: 3 NĂM</t>
  </si>
  <si>
    <t>TT</t>
  </si>
  <si>
    <t>Môn học</t>
  </si>
  <si>
    <t>Số TC</t>
  </si>
  <si>
    <t>Tổng số tiết/giờ</t>
  </si>
  <si>
    <t>HK1</t>
  </si>
  <si>
    <t>HK2</t>
  </si>
  <si>
    <t>HK3</t>
  </si>
  <si>
    <t>HK4</t>
  </si>
  <si>
    <t>HK5</t>
  </si>
  <si>
    <t>HK6</t>
  </si>
  <si>
    <t xml:space="preserve">Tổng </t>
  </si>
  <si>
    <t>Lý thuyết</t>
  </si>
  <si>
    <t>Thực hành</t>
  </si>
  <si>
    <t>Thi,
Kiểm tra</t>
  </si>
  <si>
    <t>Từ 02/2025
đến 06/2025</t>
  </si>
  <si>
    <t>I</t>
  </si>
  <si>
    <t>Các môn học chung</t>
  </si>
  <si>
    <t xml:space="preserve">Chính trị </t>
  </si>
  <si>
    <t>Pháp luật</t>
  </si>
  <si>
    <t>Giáo dục thể chất</t>
  </si>
  <si>
    <t>Tin học</t>
  </si>
  <si>
    <t xml:space="preserve"> </t>
  </si>
  <si>
    <t>Tiếng Anh cơ bản 1</t>
  </si>
  <si>
    <t>Tiếng Anh cơ bản 2</t>
  </si>
  <si>
    <t>II</t>
  </si>
  <si>
    <t>Các môn học chuyên môn ngành</t>
  </si>
  <si>
    <t>II.1</t>
  </si>
  <si>
    <t xml:space="preserve"> Môn học cơ sở</t>
  </si>
  <si>
    <t>Tiếng anh chuyên ngành</t>
  </si>
  <si>
    <t>Thống kê y dược</t>
  </si>
  <si>
    <t>Vật lý đại cương</t>
  </si>
  <si>
    <t>Sinh học và di truyền</t>
  </si>
  <si>
    <t>Hóa phân tích định lượng</t>
  </si>
  <si>
    <t>Vi sinh- Kí sinh trùng</t>
  </si>
  <si>
    <t>Giải phẫu- Sinh lý</t>
  </si>
  <si>
    <t>Hóa sinh</t>
  </si>
  <si>
    <t>Bệnh học</t>
  </si>
  <si>
    <t>II.2</t>
  </si>
  <si>
    <t>Môn học chuyên môn ngành</t>
  </si>
  <si>
    <t>Pháp chế dược</t>
  </si>
  <si>
    <t>Thực vật dược</t>
  </si>
  <si>
    <t>Bào chế 1</t>
  </si>
  <si>
    <t>Hóa dược 1</t>
  </si>
  <si>
    <t>Dược liệu 1</t>
  </si>
  <si>
    <t>Dược lý học 1</t>
  </si>
  <si>
    <t xml:space="preserve">Dược lâm sàng </t>
  </si>
  <si>
    <t>Đảm bảo chất lượng thuốc</t>
  </si>
  <si>
    <t>Kinh tế dược</t>
  </si>
  <si>
    <t xml:space="preserve">Dược học cổ truyền </t>
  </si>
  <si>
    <t>Kiểm nghiệm thuốc</t>
  </si>
  <si>
    <t>Bào chế 2</t>
  </si>
  <si>
    <t>Hóa dược 2</t>
  </si>
  <si>
    <t>Dược liệu 2</t>
  </si>
  <si>
    <t>Dược lý học 2</t>
  </si>
  <si>
    <t>Marketing dược</t>
  </si>
  <si>
    <t>III</t>
  </si>
  <si>
    <t>Thực hành, thực tập nghề nghiệp/Thực tập tốt nghiệp</t>
  </si>
  <si>
    <t>Thực hành nghề nghiệp</t>
  </si>
  <si>
    <t>Thực tập tốt nghiệp</t>
  </si>
  <si>
    <t>IV</t>
  </si>
  <si>
    <t>Hóa dược nâng cao</t>
  </si>
  <si>
    <t>Dược liệu nâng cao</t>
  </si>
  <si>
    <t>Bào chế nâng cao</t>
  </si>
  <si>
    <t>KHOA: KINH TẾ</t>
  </si>
  <si>
    <t>NGÀNH: KẾ TOÁN</t>
  </si>
  <si>
    <t>THỜI GIAN ĐÀO TẠO: 2.5 NĂM</t>
  </si>
  <si>
    <t>Số
TC</t>
  </si>
  <si>
    <t>Thời gian học tập (giờ)</t>
  </si>
  <si>
    <t>Giáo dục Quốc phòng - An Ninh</t>
  </si>
  <si>
    <t>Kinh tế học</t>
  </si>
  <si>
    <t>Pháp luật kinh tế</t>
  </si>
  <si>
    <t xml:space="preserve">Lý thuyết Tài chính - Tiền tệ </t>
  </si>
  <si>
    <t>Nguyên lý kế toán</t>
  </si>
  <si>
    <t>Marketing căn bản</t>
  </si>
  <si>
    <t>Tiếng Anh kinh tế</t>
  </si>
  <si>
    <t xml:space="preserve">Tài chính doanh nghiệp </t>
  </si>
  <si>
    <t>Toán tài chính</t>
  </si>
  <si>
    <t>Kế toán tài chính 1</t>
  </si>
  <si>
    <t>Kế toán tài chính 2</t>
  </si>
  <si>
    <t>Kế toán tài chính 3</t>
  </si>
  <si>
    <t>Kế toán hành chính sự nghiệp</t>
  </si>
  <si>
    <t>Thống kê doanh nghiệp</t>
  </si>
  <si>
    <t>Thuế</t>
  </si>
  <si>
    <t xml:space="preserve">Kiểm toán </t>
  </si>
  <si>
    <t>Tổ chức hạch toán kế toán</t>
  </si>
  <si>
    <t>Kế toán máy</t>
  </si>
  <si>
    <t>Kiến tập kế toán doanh nghiệp</t>
  </si>
  <si>
    <t>Thực hành phần mềm kế toán MISA</t>
  </si>
  <si>
    <t>Thị trường chứng khoán</t>
  </si>
  <si>
    <t xml:space="preserve">Thực hành Hạch toán kế toán </t>
  </si>
  <si>
    <t>II.3</t>
  </si>
  <si>
    <t>Môn học tự chọn (chọn 2 môn )</t>
  </si>
  <si>
    <t>Phân tích và Lập dự án đầu tư</t>
  </si>
  <si>
    <t>Phân tích hoạt động kinh doanh</t>
  </si>
  <si>
    <t>Thực tập tốt nghiệp, Thi tốt nghiệp</t>
  </si>
  <si>
    <t>Thi tốt nghiệp: Áp dụng 1 trong 2 hình thức</t>
  </si>
  <si>
    <t>Khóa luận tốt nghiệp (cho SV khá, giỏi)</t>
  </si>
  <si>
    <t>Từ 02/2026
đến 06/2026</t>
  </si>
  <si>
    <t>Các  môn học chuyên môn ngành</t>
  </si>
  <si>
    <t>Xác suất thống kê</t>
  </si>
  <si>
    <t>Giải phẫu-Sinh lý</t>
  </si>
  <si>
    <t>Tiếng anh chuyên ngành y</t>
  </si>
  <si>
    <t>Vi sinh vật-Kí sinh trùng</t>
  </si>
  <si>
    <t>Sinh lý bệnh miễn dịch</t>
  </si>
  <si>
    <t>Điều dưỡng cơ bản 1</t>
  </si>
  <si>
    <t>Điều dưỡng cơ bản 2</t>
  </si>
  <si>
    <t>Cấp cứu ban đầu và hồi sức tích cực</t>
  </si>
  <si>
    <t>Dinh dưỡng tiết chế và vệ sinh an toàn thực phẩm</t>
  </si>
  <si>
    <t>Quản lý và tổ chức y tế</t>
  </si>
  <si>
    <t>Y đức</t>
  </si>
  <si>
    <t>Y học cổ truyền</t>
  </si>
  <si>
    <t>Sức khỏe môi trường</t>
  </si>
  <si>
    <t>Điều dưỡng và kiểm soát nhiễm khuẩn</t>
  </si>
  <si>
    <t>Quản lý điều dưỡng</t>
  </si>
  <si>
    <t>Chăm sóc sức khỏe người  bệnh nội khoa</t>
  </si>
  <si>
    <t>Chăm sóc sức khỏe người bệnh ngoại khoa</t>
  </si>
  <si>
    <t>Chăm sóc sức khỏe trẻ em</t>
  </si>
  <si>
    <t>Chăm sóc sức khỏe phụ nữ. bà mẹ và gia đình</t>
  </si>
  <si>
    <t>Dược lý (Dược lâm sàng)</t>
  </si>
  <si>
    <t>Chăm sóc người bệnh truyền nhiễm</t>
  </si>
  <si>
    <t>Nâng cao sức khỏe- hành vi con nguời và truyền thông GDSK</t>
  </si>
  <si>
    <t>Giao tiếp và thực hành điều dưỡng</t>
  </si>
  <si>
    <t>Chăm sóc sức khỏe người bệnh tâm thần</t>
  </si>
  <si>
    <t>Phục hồi chức năng và Vật lý trị liệu</t>
  </si>
  <si>
    <t xml:space="preserve">Chăm sóc sức khỏe Cộng đồng </t>
  </si>
  <si>
    <t>Chăm sóc người bệnh da liễu</t>
  </si>
  <si>
    <t>Thực tập lâm sàng nội khoa</t>
  </si>
  <si>
    <t>Thực tập lâm sàng ngoại khoa</t>
  </si>
  <si>
    <t>Thực tập lâm sàng sản khoa</t>
  </si>
  <si>
    <t>Thực tập lâm sàng nhi khoa</t>
  </si>
  <si>
    <t xml:space="preserve">Thực tập lâm sàng truyền nhiễm </t>
  </si>
  <si>
    <t>Thực tập Cộng đồng</t>
  </si>
  <si>
    <t>Chăm sóc người bệnh nội khoa chuyên sâu</t>
  </si>
  <si>
    <t>Chăm sóc người bệnh ngoại khoa chuyên sâu</t>
  </si>
  <si>
    <t>Quản lý điều dưỡng chuyên sâu</t>
  </si>
  <si>
    <t xml:space="preserve">Cộng </t>
  </si>
  <si>
    <t>Quản trị kinh doanh 1</t>
  </si>
  <si>
    <t>Quản trị kinh doanh 2</t>
  </si>
  <si>
    <t>Kế toán doanh nghiệp</t>
  </si>
  <si>
    <t>Quản trị tác nghiệp</t>
  </si>
  <si>
    <t>Quản trị nhân lực</t>
  </si>
  <si>
    <t>Quản trị bán hàng</t>
  </si>
  <si>
    <t>Hệ thống thông tin quản lý</t>
  </si>
  <si>
    <t>Nghiệp vụ kinh doanh ngoại thương</t>
  </si>
  <si>
    <t>Quan hệ công chúng</t>
  </si>
  <si>
    <t>a/</t>
  </si>
  <si>
    <t>b/</t>
  </si>
  <si>
    <t xml:space="preserve">Môn chuyên sâu </t>
  </si>
  <si>
    <t xml:space="preserve"> Kỹ năng bán hàng</t>
  </si>
  <si>
    <t>NGÀNH: QUẢN TRỊ KINH DOANH</t>
  </si>
  <si>
    <t>Tài chính doanh nghiệp 1</t>
  </si>
  <si>
    <t>Nghiệp vụ ngân hàng thương mại</t>
  </si>
  <si>
    <t>Tín dụng ngân hàng</t>
  </si>
  <si>
    <t>Tài chính doanh nghiệp 2</t>
  </si>
  <si>
    <t xml:space="preserve">Kế toán ngân hàng </t>
  </si>
  <si>
    <t>Kiến tập nghiệp vụ NHTM</t>
  </si>
  <si>
    <t>Tin học ứng dụng</t>
  </si>
  <si>
    <t>Thực hành Kế toán NHTM</t>
  </si>
  <si>
    <t>Thanh toán quốc tế</t>
  </si>
  <si>
    <t>NGÀNH: TÀI CHÍNH NGÂN HÀNG</t>
  </si>
  <si>
    <t>Quản trị học</t>
  </si>
  <si>
    <t>Logistics căn bản</t>
  </si>
  <si>
    <t>Luật Hàng hải</t>
  </si>
  <si>
    <t>Quản trị Logistics</t>
  </si>
  <si>
    <t>Quản trị kênh phân phối</t>
  </si>
  <si>
    <t>Nghiệp vụ ngoại thương và thanh toán quốc tế</t>
  </si>
  <si>
    <t>Quản trị vận tải và giao nhận hàng hóa</t>
  </si>
  <si>
    <t>Quản trị kho hàng</t>
  </si>
  <si>
    <t>Hệ thống thông tin quản lý Logistics</t>
  </si>
  <si>
    <t>E-Logistics</t>
  </si>
  <si>
    <t>Kiến tập Logistics</t>
  </si>
  <si>
    <t>Kế toán doanh nghiệp thương mại dịch vụ</t>
  </si>
  <si>
    <t>Quản trị vận hành dịch vụ Logistics</t>
  </si>
  <si>
    <t>II.3 </t>
  </si>
  <si>
    <t>Môn tự chọn (chọn 2 môn)</t>
  </si>
  <si>
    <t>Bảo hiểm vận tải</t>
  </si>
  <si>
    <t>III.</t>
  </si>
  <si>
    <t>Tổng</t>
  </si>
  <si>
    <t>Môn học cơ sở</t>
  </si>
  <si>
    <t>NGÀNH: LOGISTICS</t>
  </si>
  <si>
    <t>Giáo dục Quốc phòng – An Ninh</t>
  </si>
  <si>
    <t>Tiếng Anh chuyên ngành</t>
  </si>
  <si>
    <t>Hành vi khách hàng</t>
  </si>
  <si>
    <t xml:space="preserve">Quản trị Marketing </t>
  </si>
  <si>
    <t>Nghiên cứu Marketing</t>
  </si>
  <si>
    <t>Truyền thông Marketing tích hợp</t>
  </si>
  <si>
    <t xml:space="preserve">Marketing kỹ thuật số </t>
  </si>
  <si>
    <t>Thiết kế đồ họa trong Marketing</t>
  </si>
  <si>
    <t>Thực tế doanh nghiệp</t>
  </si>
  <si>
    <t xml:space="preserve">Thống kê doanh nghiệp </t>
  </si>
  <si>
    <t>Môn học tự chọn (chọn 2 môn)</t>
  </si>
  <si>
    <t>NGÀNH: MARKETING</t>
  </si>
  <si>
    <t>VIỆN QUẢN TRỊ KHÁCH SẠN VÀ DU LỊCH</t>
  </si>
  <si>
    <t>NGÀNH: KỸ THUẬT CHẾ BIẾN MÓN ĂN</t>
  </si>
  <si>
    <t>Marketing Du lịch</t>
  </si>
  <si>
    <t>Tâm lý và nghệ thuật trong giao tiếp</t>
  </si>
  <si>
    <t>Quản trị chế biến món ăn</t>
  </si>
  <si>
    <t>Nghiệp vụ nhà hàng</t>
  </si>
  <si>
    <t>Thực hành nghiệp vụ nhà hàng</t>
  </si>
  <si>
    <t>Thương phẩm và an toàn thực phẩm</t>
  </si>
  <si>
    <t>Hoạch toán định mức</t>
  </si>
  <si>
    <t>Văn hóa ẩm thực</t>
  </si>
  <si>
    <t>Tiếng Anh giao tiếp chuyên ngành 1</t>
  </si>
  <si>
    <t>Tiếng Anh giao tiếp chuyên ngành 2</t>
  </si>
  <si>
    <t xml:space="preserve">Môn học tự chọn </t>
  </si>
  <si>
    <t>Tổng quan du lịch</t>
  </si>
  <si>
    <t>Sinh lý dinh dưỡng</t>
  </si>
  <si>
    <t>Thực tập thực tế tại cơ sở lần 1</t>
  </si>
  <si>
    <t>Thực tập thực tế tại cơ sở lần 2</t>
  </si>
  <si>
    <t>NGÀNH: QUẢN TRỊ KHÁCH SẠN</t>
  </si>
  <si>
    <t>Luật du lịch</t>
  </si>
  <si>
    <t>Quản trị kinh doanh khách sạn</t>
  </si>
  <si>
    <t>Nghiệp vụ pha chế</t>
  </si>
  <si>
    <t>Thực hành nghiệp vụ pha chế</t>
  </si>
  <si>
    <t xml:space="preserve">Nghiệp vụ Buồng </t>
  </si>
  <si>
    <t xml:space="preserve">Thực hành nghiệp vụ Buồng </t>
  </si>
  <si>
    <t>Nghiệp vụ Lễ tân</t>
  </si>
  <si>
    <t>Thực hành nghiệp vụ Lễ tân</t>
  </si>
  <si>
    <t>Tổ chức sự kiện</t>
  </si>
  <si>
    <t>NGÀNH: HƯỚNG DẪN DU LỊCH</t>
  </si>
  <si>
    <t>Các môn chuyên môn ngành</t>
  </si>
  <si>
    <t>Tâm lý&amp;nghệ thuật trong giao tiếp</t>
  </si>
  <si>
    <t>Lịch sử văn minh thế giới</t>
  </si>
  <si>
    <t>Cơ sở văn hóa Việt Nam</t>
  </si>
  <si>
    <t>Lịch sử Việt Nam</t>
  </si>
  <si>
    <t>Địa lý tài nguyên du lịch</t>
  </si>
  <si>
    <t>Quản trị kinh doanh lữ hành</t>
  </si>
  <si>
    <t>Nghiệp vụ lữ hành</t>
  </si>
  <si>
    <t>Tuyến điểm du lịch</t>
  </si>
  <si>
    <t>Lý thuyết nghiệp vụ hướng dẫn</t>
  </si>
  <si>
    <t>Thực hành nghiệp vụ hướng dẫn 1</t>
  </si>
  <si>
    <t>Thực hành nghiệp vụ hướng dẫn 2</t>
  </si>
  <si>
    <t>Thực hành tổng hợp</t>
  </si>
  <si>
    <t>Môn học tự chọn</t>
  </si>
  <si>
    <t xml:space="preserve">Tổng quan du lịch </t>
  </si>
  <si>
    <t>NGÀNH: CÔNG NGHỆ THÔNG TIN</t>
  </si>
  <si>
    <t>KHOA CÔNG NGHỆ THÔNG TIN</t>
  </si>
  <si>
    <t>Thiết kế web với HTML &amp; CSS</t>
  </si>
  <si>
    <t>Toán rời rạc ứng dụng trong tin học</t>
  </si>
  <si>
    <t>Cơ sở dữ liệu</t>
  </si>
  <si>
    <t>Mạng máy tính cơ bản</t>
  </si>
  <si>
    <t>An toàn và bảo mật thông tin</t>
  </si>
  <si>
    <t>Cấu trúc dữ liệu và giải thuật</t>
  </si>
  <si>
    <t>Hệ điều hành</t>
  </si>
  <si>
    <t>Hệ quản trị cơ sở dữ liệu SQL Server</t>
  </si>
  <si>
    <t>Nhập môn công nghệ phần mềm</t>
  </si>
  <si>
    <t>Bảo trì và xử lý sự cố máy tính</t>
  </si>
  <si>
    <t>Lập trình trực quan</t>
  </si>
  <si>
    <t>Phân tích và thiết kế hướng đối tượng</t>
  </si>
  <si>
    <t xml:space="preserve">Tiếng Anh chuyên ngành </t>
  </si>
  <si>
    <t>Lập trình mobile đa nền tảng</t>
  </si>
  <si>
    <t>Kiểm thử và đảm bảo chất lượng phần mềm</t>
  </si>
  <si>
    <t>Đồ án tốt nghiệp</t>
  </si>
  <si>
    <t>NGÀNH: THIẾT KẾ ĐỒ HỌA</t>
  </si>
  <si>
    <t>Bố cục trong thiết kế</t>
  </si>
  <si>
    <t>Ý tưởng Thiết kế</t>
  </si>
  <si>
    <t>Thiết kế Website</t>
  </si>
  <si>
    <t>Kỹ thuật nhiếp ảnh</t>
  </si>
  <si>
    <t>Nghệ thuật chữ</t>
  </si>
  <si>
    <t>Chế bản điện tử với InDesign</t>
  </si>
  <si>
    <t>Thiết kế bộ nhận diện thương hiệu</t>
  </si>
  <si>
    <t>Thiết kế TVC quảng cáo</t>
  </si>
  <si>
    <t>Hiệu ứng kỹ xảo với Adobe After Effect</t>
  </si>
  <si>
    <t>Xử lý hậu kỳ với Adobe Premier</t>
  </si>
  <si>
    <t>NGÀNH: CÔNG NGHỆ Ô TÔ</t>
  </si>
  <si>
    <t>KHOA CÔNG NGHỆ Ô TÔ</t>
  </si>
  <si>
    <t>Loại bài giảng</t>
  </si>
  <si>
    <t>LT</t>
  </si>
  <si>
    <t>LT+TH</t>
  </si>
  <si>
    <t>TH</t>
  </si>
  <si>
    <t>Tích hợp</t>
  </si>
  <si>
    <t xml:space="preserve">Thực tập tốt nghiệp </t>
  </si>
  <si>
    <t>KHOA CÔNG NGHỆ ĐIỆN - ĐIỆN TỬ- ĐIỆN LẠNH</t>
  </si>
  <si>
    <t>NGÀNH: CÔNG NGHỆ KỸ THUẬT ĐIỆN, ĐIỆN TỬ</t>
  </si>
  <si>
    <t>Kỹ thuật cảm biến và ứng dụng</t>
  </si>
  <si>
    <t>Lý thuyết mạch điện</t>
  </si>
  <si>
    <t>Điện tử công suất</t>
  </si>
  <si>
    <t>Truyền động điện</t>
  </si>
  <si>
    <t>Khí cụ điện</t>
  </si>
  <si>
    <t>Máy điện</t>
  </si>
  <si>
    <t>0 </t>
  </si>
  <si>
    <t> 0</t>
  </si>
  <si>
    <t>Vi điều khiển ứng dụng</t>
  </si>
  <si>
    <t xml:space="preserve">Khí nén và điều khiển điện - khí nén </t>
  </si>
  <si>
    <t>Lập trình PLC</t>
  </si>
  <si>
    <t>Trang bị điện</t>
  </si>
  <si>
    <t>Thực tập nghề nghiệp</t>
  </si>
  <si>
    <t>Rôbot công nghiệp</t>
  </si>
  <si>
    <t>Quản lý sản xuất trong xí nghiệp công nghiệp</t>
  </si>
  <si>
    <t>NGÀNH: KỸ THUẬT MÁY LẠNH VÀ ĐIỀU HÒA KHÔNG KHÍ</t>
  </si>
  <si>
    <t xml:space="preserve"> Môn học cơ sở nganh</t>
  </si>
  <si>
    <t xml:space="preserve">Điện cơ bản </t>
  </si>
  <si>
    <t>Điện tử cơ bản</t>
  </si>
  <si>
    <t xml:space="preserve">Cơ sở kỹ thuật Nhiệt - Lạnh </t>
  </si>
  <si>
    <t>Môn học chuyên ngành</t>
  </si>
  <si>
    <t>Lạnh cơ bản</t>
  </si>
  <si>
    <t>Hệ thống máy lạnh dân dụng</t>
  </si>
  <si>
    <t>Hệ thống máy lạnh công nghiệp</t>
  </si>
  <si>
    <t>Hệ thống điều hoà không khí cục bộ</t>
  </si>
  <si>
    <t>Hệ thống điều hoà không khí trung tâm</t>
  </si>
  <si>
    <t>Điện tử chuyên ngành điện lạnh</t>
  </si>
  <si>
    <t>Môn học tự chọn (chọn 6/16TC)</t>
  </si>
  <si>
    <t>Công nghệ mới về thiết bị lạnh và điều hòa không khí</t>
  </si>
  <si>
    <t>Hệ thống lạnh ô tô</t>
  </si>
  <si>
    <t>Quản lý kỹ thuật tòa nhà</t>
  </si>
  <si>
    <t>Tính toán, thiết kế lắp đặt sơ bộ 
hệ thống điều hòa không khí</t>
  </si>
  <si>
    <t>Tính toán, thiết kế lắp đặt sơ bộ 
hệ thống lạnh</t>
  </si>
  <si>
    <t>NGÀNH: ĐIỆN CÔNG NGHIỆP</t>
  </si>
  <si>
    <t>NGÀNH: TỰ ĐỘNG HÓA CÔNG NGHIỆP</t>
  </si>
  <si>
    <t>KHOA NGÔN NGỮ QUỐC TẾ</t>
  </si>
  <si>
    <t>NGÀNH: TIẾNG ANH</t>
  </si>
  <si>
    <t>Các môn học chuyên môn</t>
  </si>
  <si>
    <t>Ngữ pháp Tiếng Anh 1</t>
  </si>
  <si>
    <t>Ngữ pháp Tiếng Anh 2</t>
  </si>
  <si>
    <t xml:space="preserve">Ngữ âm - âm vị Tiếng Anh </t>
  </si>
  <si>
    <t xml:space="preserve">Đất nước và văn hoá các nước nói Tiếng Anh </t>
  </si>
  <si>
    <t>Môn học chuyên môn</t>
  </si>
  <si>
    <t>Kỹ năng nghe Tiếng Anh 1</t>
  </si>
  <si>
    <t>Kỹ năng nói Tiếng Anh 1</t>
  </si>
  <si>
    <t>Kỹ năng đọc Tiếng Anh 1</t>
  </si>
  <si>
    <t>Kỹ năng viết Tiếng Anh 1</t>
  </si>
  <si>
    <t>Kỹ năng nghe Tiếng Anh 2</t>
  </si>
  <si>
    <t>Kỹ năng nói Tiếng Anh 2</t>
  </si>
  <si>
    <t>Kỹ năng đọc Tiếng Anh 2</t>
  </si>
  <si>
    <t>Kỹ năng viết Tiếng Anh 2</t>
  </si>
  <si>
    <t>Kỹ năng nghe Tiếng Anh 3</t>
  </si>
  <si>
    <t>Kỹ năng nói Tiếng Anh 3</t>
  </si>
  <si>
    <t>Kỹ năng đọc Tiếng Anh 3</t>
  </si>
  <si>
    <t>Kỹ năng viết Tiếng Anh 3</t>
  </si>
  <si>
    <t>Thực hành dịch Tiếng Anh 1</t>
  </si>
  <si>
    <t>Thực hành dịch Tiếng Anh 2</t>
  </si>
  <si>
    <t>Tiếng Anh Khách sạn - Nhà hàng</t>
  </si>
  <si>
    <t>Môn học tự chọn (tối đa 3 TC)</t>
  </si>
  <si>
    <t>Tiếng Anh Du lịch</t>
  </si>
  <si>
    <t>Thực tập tốt nghiệp/ Khóa luận tốt nghiệp/ Chuyên đề chuyên sâu</t>
  </si>
  <si>
    <t>Khóa luận tốt nghiệp/Chuyên đề chuyên sâu</t>
  </si>
  <si>
    <t>Văn hóa Trung Hoa</t>
  </si>
  <si>
    <t>Kỹ năng nghe Tiếng Trung Quốc 1</t>
  </si>
  <si>
    <t>Kỹ năng nói Tiếng Trung Quốc 1</t>
  </si>
  <si>
    <t>Kỹ năng đọc Tiếng Trung Quốc 1</t>
  </si>
  <si>
    <t>Kỹ năng viết Tiếng Trung Quốc 1</t>
  </si>
  <si>
    <t>Kỹ năng nghe Tiếng Trung Quốc 2</t>
  </si>
  <si>
    <t>Kỹ năng nói Tiếng Trung Quốc 2</t>
  </si>
  <si>
    <t>Kỹ năng đọc Tiếng Trung Quốc 2</t>
  </si>
  <si>
    <t>Kỹ năng viết Tiếng Trung Quốc 2</t>
  </si>
  <si>
    <t>Kỹ năng nghe Tiếng Trung Quốc 3</t>
  </si>
  <si>
    <t>Kỹ năng nói Tiếng Trung Quốc 3</t>
  </si>
  <si>
    <t>Kỹ năng đọc Tiếng Trung Quốc3</t>
  </si>
  <si>
    <t>Kỹ năng viết Tiếng Trung Quốc 3</t>
  </si>
  <si>
    <t>Kỹ năng nghe Tiếng Trung Quốc 4</t>
  </si>
  <si>
    <t>Kỹ năng nói Tiếng Trung Quốc 4</t>
  </si>
  <si>
    <t>Kỹ năng đọc Tiếng Trung Quốc4</t>
  </si>
  <si>
    <t>Kỹ năng viết Tiếng Trung Quốc 4</t>
  </si>
  <si>
    <t>Ngữ pháp Tiếng Trung Quốc 1</t>
  </si>
  <si>
    <t>Ngữ pháp Tiếng Trung Quốc 2</t>
  </si>
  <si>
    <t>Ngữ pháp Tiếng Trung Quốc 3</t>
  </si>
  <si>
    <t>Ngữ pháp Tiếng Trung Quốc 4</t>
  </si>
  <si>
    <t>Thực hành dịch Tiếng Trung Quốc 2</t>
  </si>
  <si>
    <t>Tiếng Trung Quốc thương mại</t>
  </si>
  <si>
    <t>Văn bản thư tín Tiếng Trung Quốc</t>
  </si>
  <si>
    <t>Tiếng Trung Quốc Du lịch</t>
  </si>
  <si>
    <t>Tiếng Trung Quốc Khách sạn - Nhà hàng</t>
  </si>
  <si>
    <t>NGÀNH: TIẾNG TRUNG QUỐC</t>
  </si>
  <si>
    <t>Văn hóa Nhật Bản</t>
  </si>
  <si>
    <t>Kỹ năng nghe Tiếng Nhật 1</t>
  </si>
  <si>
    <t>Kỹ năng nói Tiếng Nhật 1</t>
  </si>
  <si>
    <t>Kỹ năng đọc Tiếng Nhật 1</t>
  </si>
  <si>
    <t>Kỹ năng viết Tiếng Nhật 1</t>
  </si>
  <si>
    <t>Kỹ năng nghe Tiếng Nhật 2</t>
  </si>
  <si>
    <t>Kỹ năng nói Tiếng Nhật 2</t>
  </si>
  <si>
    <t>Kỹ năng đọc Tiếng Nhật 2</t>
  </si>
  <si>
    <t>Kỹ năng viết Tiếng Nhật 2</t>
  </si>
  <si>
    <t>Kỹ năng nghe Tiếng Nhật 3</t>
  </si>
  <si>
    <t>Kỹ năng nói Tiếng Nhật 3</t>
  </si>
  <si>
    <t>Kỹ năng đọc Tiếng Nhật 3</t>
  </si>
  <si>
    <t>Kỹ năng viết Tiếng Nhật 3</t>
  </si>
  <si>
    <t>Kỹ năng nghe Tiếng Nhật 4</t>
  </si>
  <si>
    <t>Kỹ năng nói Tiếng Nhật 4</t>
  </si>
  <si>
    <t>Kỹ năng đọc Tiếng Nhật 4</t>
  </si>
  <si>
    <t>Kỹ năng viết Tiếng Nhật 4</t>
  </si>
  <si>
    <t>Thực hành dịch Tiếng Nhật 1</t>
  </si>
  <si>
    <t>Thực hành dịch Tiếng Nhật 2</t>
  </si>
  <si>
    <t>Tiếng Nhật thương mại</t>
  </si>
  <si>
    <t>Tiếng Nhật du lịch</t>
  </si>
  <si>
    <t>NGÀNH: TIẾNG HÀN QUỐC</t>
  </si>
  <si>
    <t>NGÀNH: TIẾNG NHẬT</t>
  </si>
  <si>
    <t>Ngữ âm Tiếng Hàn Quốc</t>
  </si>
  <si>
    <t>Văn hóa Hàn Quốc</t>
  </si>
  <si>
    <t>Kỹ năng đọc Tiếng Hàn Quốc 1</t>
  </si>
  <si>
    <t>Kỹ năng đọc Tiếng Hàn Quốc 2</t>
  </si>
  <si>
    <t>Kỹ năng đọc Tiếng Hàn Quốc 3</t>
  </si>
  <si>
    <t>Kỹ năng đọc Tiếng Hàn Quốc 4</t>
  </si>
  <si>
    <t>Kỹ năng viết Tiếng Hàn Quốc 1</t>
  </si>
  <si>
    <t>Kỹ năng viết Tiếng Hàn Quốc 2</t>
  </si>
  <si>
    <t>Kỹ năng viết Tiếng Hàn Quốc 3</t>
  </si>
  <si>
    <t>Kỹ năng viết Tiếng Hàn Quốc 4</t>
  </si>
  <si>
    <t>Kỹ năng nghe Tiếng Hàn Quốc 1</t>
  </si>
  <si>
    <t>Kỹ năng nghe Tiếng Hàn Quốc 2</t>
  </si>
  <si>
    <t>Kỹ năng nghe Tiếng Hàn Quốc 3</t>
  </si>
  <si>
    <t>Kỹ năng nghe Tiếng Hàn Quốc 4</t>
  </si>
  <si>
    <t>Kỹ năng nói Tiếng Hàn Quốc 1</t>
  </si>
  <si>
    <t>Kỹ năng nói Tiếng Hàn Quốc 2</t>
  </si>
  <si>
    <t>Kỹ năng nói Tiếng Hàn Quốc 3</t>
  </si>
  <si>
    <t>Kỹ năng nói Tiếng Hàn Quốc 4</t>
  </si>
  <si>
    <t>Ngữ pháp Tiếng Hàn Quốc 1</t>
  </si>
  <si>
    <t>Ngữ pháp Tiếng Hàn Quốc 2</t>
  </si>
  <si>
    <t>Ngữ pháp Tiếng Hàn Quốc 3</t>
  </si>
  <si>
    <t>Ngữ pháp Tiếng Hàn Quốc 4</t>
  </si>
  <si>
    <t>Thực hành dịch Tiếng Hàn Quốc 1</t>
  </si>
  <si>
    <t>Thực hành dịch Tiếng Hàn Quốc 2</t>
  </si>
  <si>
    <t>Tiếng Hàn Quốc thương mại</t>
  </si>
  <si>
    <t>Tiếng Hàn Quốc du lịch</t>
  </si>
  <si>
    <t>Cộng</t>
  </si>
  <si>
    <t>NGÀNH: ĐIỀU DƯỠNG</t>
  </si>
  <si>
    <t>Giáo dục Chính trị</t>
  </si>
  <si>
    <t>Giáo dục Quốc phòng và An Ninh</t>
  </si>
  <si>
    <t>Thiết kế hình ảnh với Photoshop</t>
  </si>
  <si>
    <t xml:space="preserve">Lập trình hướng đối tượng với Java </t>
  </si>
  <si>
    <t>Thiết kế hình ảnh với Illustrator</t>
  </si>
  <si>
    <t>Phát triển ứng dụng Web</t>
  </si>
  <si>
    <t>Khoa học màu sắc</t>
  </si>
  <si>
    <t>Sáng tạo quảng cáo</t>
  </si>
  <si>
    <t>Xây dựng kịch bản truyền thông</t>
  </si>
  <si>
    <t>Dựng hình 3D cơ bản</t>
  </si>
  <si>
    <t>An toàn lao động và vệ sinh công nghiệp</t>
  </si>
  <si>
    <t>Kỹ thuật đo lường điện- điện tử</t>
  </si>
  <si>
    <t>Kỹ thuật mạch điện tử</t>
  </si>
  <si>
    <t>PLC nâng cao</t>
  </si>
  <si>
    <t>Vi điều khiển nâng cao</t>
  </si>
  <si>
    <t>Thiết kế vận hành matric LED</t>
  </si>
  <si>
    <t>Kỹ thuật đo lường điện - điện tử</t>
  </si>
  <si>
    <t>Biến tần công nghiệp</t>
  </si>
  <si>
    <t>Môn học tự chọn (chọn 2/4 môn sau)</t>
  </si>
  <si>
    <t>Thực hành điều khiển - giám sát hệ thống tự động</t>
  </si>
  <si>
    <t>SCADA công nghiệp, điều khiển, giám sát, nhà thông minh smart home</t>
  </si>
  <si>
    <t>Tin học đại cương</t>
  </si>
  <si>
    <t>Kỹ thuật hàn và gia công ống đồng</t>
  </si>
  <si>
    <t>Trang bị điện hệ thống lạnh</t>
  </si>
  <si>
    <t>Đo lường và vật liệu Điện - Lạnh</t>
  </si>
  <si>
    <t>Autocad cơ bản</t>
  </si>
  <si>
    <t>Đồ án môn học 2</t>
  </si>
  <si>
    <t>Vận hành bảo trì hệ thống điều hòa không khí trung tâm</t>
  </si>
  <si>
    <t xml:space="preserve">Tính toán thiết kế lắp đặt sơ bộ hệ thống lạnh </t>
  </si>
  <si>
    <t>Autocad nâng cao</t>
  </si>
  <si>
    <t xml:space="preserve">Khóa luận tốt nghiệp </t>
  </si>
  <si>
    <t xml:space="preserve">Phát triển tư duy phản biện </t>
  </si>
  <si>
    <t>Quản trị ngân sách và KH tài chính</t>
  </si>
  <si>
    <t>Nghiệp vụXNkhẩu và thanh toán quốc tế</t>
  </si>
  <si>
    <t>Nghiệp vụ phi tín dụng của NH thương mại</t>
  </si>
  <si>
    <t>Các môn học ngành</t>
  </si>
  <si>
    <t>Các môn cơ sở ngành</t>
  </si>
  <si>
    <t>Tiếng Anh Kinh tế</t>
  </si>
  <si>
    <t>Các môn chuyên ngành</t>
  </si>
  <si>
    <t>Kế toán DN thương mại, dịch vụ</t>
  </si>
  <si>
    <t>Phân tích và lập dự án đầu tư</t>
  </si>
  <si>
    <t xml:space="preserve">Giáo dục Chính trị </t>
  </si>
  <si>
    <t>Ngữ âm Tiếng Nhật</t>
  </si>
  <si>
    <t>Ngữ pháp Tiếng Nhật 1</t>
  </si>
  <si>
    <t>Ngữ pháp Tiếng Nhật 2</t>
  </si>
  <si>
    <t>Ngữ pháp Tiếng Nhật 3</t>
  </si>
  <si>
    <t>Ngữ pháp Tiếng Nhật 4</t>
  </si>
  <si>
    <t>Tiếng Nhật hành chính–văn phòng</t>
  </si>
  <si>
    <t>Môn học tự chọn ( chọn 1 trong 3 môn)</t>
  </si>
  <si>
    <t>Đạo đức hành nghề</t>
  </si>
  <si>
    <t>Các bệnh truyền nhiễm</t>
  </si>
  <si>
    <t>Y học gia đình</t>
  </si>
  <si>
    <t>Dược cộng đồng</t>
  </si>
  <si>
    <t>Dược xã hội học</t>
  </si>
  <si>
    <t>Sinh học - Di truyền</t>
  </si>
  <si>
    <t xml:space="preserve">Giải phẫu - Sinh lý </t>
  </si>
  <si>
    <t>Vi sinh - Ký sinh trùng</t>
  </si>
  <si>
    <t>Kỹ thuật điều dưỡng cơ bản</t>
  </si>
  <si>
    <t>Thực tập Kỹ thuật điều dưỡng cơ bản</t>
  </si>
  <si>
    <t>Tâm lý - Y đức</t>
  </si>
  <si>
    <t>Kỹ năng giao tiếp và giáo dục sức khỏe</t>
  </si>
  <si>
    <t xml:space="preserve">Tiếng anh chuyên ngành </t>
  </si>
  <si>
    <t>Sản khoa</t>
  </si>
  <si>
    <t>Nhi khoa</t>
  </si>
  <si>
    <t>Cấp cứu ban đầu - Hồi sức tích cực</t>
  </si>
  <si>
    <t>Dược lý</t>
  </si>
  <si>
    <t>Thực tập tốt nghiệp (lâm sàng nghề nghiệp)</t>
  </si>
  <si>
    <t>Kỹ năng giao tiếp và tư vấn sức khỏe</t>
  </si>
  <si>
    <t>Thực tập</t>
  </si>
  <si>
    <t>Vi sinh 2</t>
  </si>
  <si>
    <t>Pháp Y</t>
  </si>
  <si>
    <t>Dị ứng</t>
  </si>
  <si>
    <t>Giao tiếp trong quản trị</t>
  </si>
  <si>
    <t>UPC</t>
  </si>
  <si>
    <t>Phát triển chiến lược truyền thông xã hội</t>
  </si>
  <si>
    <t>Quản trị rủi ro trong kinh doanh</t>
  </si>
  <si>
    <t>Khóa luận</t>
  </si>
  <si>
    <t xml:space="preserve">Thực tập doanh nghiệp </t>
  </si>
  <si>
    <t>Thiết kế nhân vật hoạt hình</t>
  </si>
  <si>
    <t>Môn học cơ sở ngành</t>
  </si>
  <si>
    <t>Các linh kiện điện cơ bản trên ô tô và cách sử dụng đồng hồ VOM</t>
  </si>
  <si>
    <t>Vật liệu học và nhiên liệu ô tô</t>
  </si>
  <si>
    <t xml:space="preserve">Dung sai lắp ghép và đo lường kỹ thuật </t>
  </si>
  <si>
    <t xml:space="preserve">Vẽ kỹ thuật </t>
  </si>
  <si>
    <t>An toàn lao động và tổ chức sản xuất</t>
  </si>
  <si>
    <t>Kỹ thuật chung về ô tô và công nghệ sửa chữa</t>
  </si>
  <si>
    <t>Tổng quan về xe ô tô điện</t>
  </si>
  <si>
    <t xml:space="preserve">Bảo dưỡng và sửa chữa hệ thống nhiên liệu động cơ diesel </t>
  </si>
  <si>
    <t>Thực tập sản xuất</t>
  </si>
  <si>
    <t>Bảo dưỡng và sửa chữa hệ thống phun xăng điện tử (EFI)</t>
  </si>
  <si>
    <t xml:space="preserve">Bảo dưỡng và sửa chữa hệ thống điện động cơ ô tô </t>
  </si>
  <si>
    <t xml:space="preserve">Bảo dưỡng và sửa chữa hệ thống điện thân xe ô tô </t>
  </si>
  <si>
    <t>Thực tập doanh nghiệp</t>
  </si>
  <si>
    <t>Bảo dưỡng và sửa chữa hệ thống truyền lực và Hệ thống di chuyển ô tô</t>
  </si>
  <si>
    <t>Bảo dưỡng và sửa chữa hệ thống lái ô tô</t>
  </si>
  <si>
    <t>Bảo dưỡng và sửa chữa hệ thống phanh ô tô</t>
  </si>
  <si>
    <t>Bảo dưỡng và sửa chữa hệ thống điều hòa không khí ôtô</t>
  </si>
  <si>
    <t>Bảo dưỡng và sửa chữa hệ thống phanh ABS ô tô</t>
  </si>
  <si>
    <t>Bảo dưỡng và sửa chữa hộp số tự động ôtô</t>
  </si>
  <si>
    <t xml:space="preserve">Kiểm tra và sửa chữa Pan ô tô </t>
  </si>
  <si>
    <t>Thiết kế lắp ráp mạch điện tử</t>
  </si>
  <si>
    <t>Tiếng Hàn Quốc hành chính–văn phòng</t>
  </si>
  <si>
    <t>LT+ TH</t>
  </si>
  <si>
    <t>Tiếng Anh Thư tín thương mại</t>
  </si>
  <si>
    <t>Đạo đức hành nghề</t>
  </si>
  <si>
    <t>Sinh lý bệnh -Hóa sinh Y học</t>
  </si>
  <si>
    <t>Thống kê y học và nghiên cứu khoa học</t>
  </si>
  <si>
    <t>Thực Tập Cộng đồng</t>
  </si>
  <si>
    <t xml:space="preserve"> Nội Cơ Sở</t>
  </si>
  <si>
    <t xml:space="preserve"> Bệnh học Nội</t>
  </si>
  <si>
    <t>Thực tập bệnh học Nội 1</t>
  </si>
  <si>
    <t>Ngoại cơ sở</t>
  </si>
  <si>
    <t>Thực tập bệnh học Ngoại 1</t>
  </si>
  <si>
    <t>Thực tập lâm sàng Sản khoa 1</t>
  </si>
  <si>
    <t>Thực tập lâm sàng Nhi khoa 1</t>
  </si>
  <si>
    <t>Các bệnh chuyên khoa hệ nội( lao/ thần kinh, tâm thần /da liễu)</t>
  </si>
  <si>
    <t>Các bệnh chuyên khoa hệ ngoại( mắt/ răng/ tai mũi họng,)</t>
  </si>
  <si>
    <t>Phục hồi chức năng dựa vào cộng đồng</t>
  </si>
  <si>
    <t>Tổ chức quản lý y tế và chương trình y tế quốc gia</t>
  </si>
  <si>
    <t>Môn học tự chọn Nâng cao</t>
  </si>
  <si>
    <t>II.3.1</t>
  </si>
  <si>
    <t>LT-TH</t>
  </si>
  <si>
    <t>Dinh dưỡng vệ sinh an toàn thực phẩm</t>
  </si>
  <si>
    <t>Thực tập bệnh học nội 2</t>
  </si>
  <si>
    <t>Thực tập bệnh học ngoại 2</t>
  </si>
  <si>
    <t>Thực tập lâm sàng sản khoa 2</t>
  </si>
  <si>
    <t>Thực tập lâm sàng nhi khoa 2</t>
  </si>
  <si>
    <t xml:space="preserve">Tích hợp </t>
  </si>
  <si>
    <t>Tích Hợp</t>
  </si>
  <si>
    <t>Thực hành điện tử cơ bản</t>
  </si>
  <si>
    <t xml:space="preserve">Thực hành điện cơ bản </t>
  </si>
  <si>
    <t>Điện tử số</t>
  </si>
  <si>
    <t>Thực hành Máy điện, trang bị điện</t>
  </si>
  <si>
    <t xml:space="preserve">Thực hành điện khí nén </t>
  </si>
  <si>
    <t xml:space="preserve">Thực hành vi điều khiển </t>
  </si>
  <si>
    <t xml:space="preserve">Thực hành PLC </t>
  </si>
  <si>
    <t>Đồ án vi điều khiển</t>
  </si>
  <si>
    <t>Môn học tự chọn (chọn 4/6 môn sau)</t>
  </si>
  <si>
    <t>Đồ án  PLC</t>
  </si>
  <si>
    <t>Thực hành điện cơ bản</t>
  </si>
  <si>
    <t xml:space="preserve">Thực hành Máy điện, trang bị điện </t>
  </si>
  <si>
    <t>Thực hành điện khí nén</t>
  </si>
  <si>
    <t>Vẽ thiết kế điện</t>
  </si>
  <si>
    <t xml:space="preserve">Thiết kế, lắp đặt tủ điện công nghiệp </t>
  </si>
  <si>
    <t>Kỹ thuật lắp đặt điện</t>
  </si>
  <si>
    <t>Đồ án môn học 1</t>
  </si>
  <si>
    <t>Lập trình Javascript</t>
  </si>
  <si>
    <t>Ghi chú</t>
  </si>
  <si>
    <t xml:space="preserve">Bệnh học ngoại </t>
  </si>
  <si>
    <t>NGÀNH: Y SĨ ĐA KHOA</t>
  </si>
  <si>
    <t xml:space="preserve">Thực hành dịch Tiếng Trung Quốc 1 </t>
  </si>
  <si>
    <r>
      <t xml:space="preserve">Ghi chú: </t>
    </r>
    <r>
      <rPr>
        <sz val="13"/>
        <rFont val="Times New Roman"/>
        <family val="1"/>
      </rPr>
      <t>Các môn học giảng dạy trực tuyến các Khoa, Viện, Đơn vị làm đề nghị tổ chức giảng dạy trực tuyến gửi phòng Đào tạo trước khi thực hiện./.</t>
    </r>
  </si>
  <si>
    <t>Tiếng Trung cơ bản 1</t>
  </si>
  <si>
    <t>Tiếng Trung cơ bản 2</t>
  </si>
  <si>
    <t>Tự chọn 1 (chọn 1 môn)</t>
  </si>
  <si>
    <t>Tự chọn 2 (chọn 1 môn)</t>
  </si>
  <si>
    <t>Tự chọn 3 (chọn 2 môn)</t>
  </si>
  <si>
    <t>Từ 08/2026
đến 01/2027</t>
  </si>
  <si>
    <t>Từ 02/2027
đến 06/2027</t>
  </si>
  <si>
    <t>Kiểm soát nhiễm khuẩn</t>
  </si>
  <si>
    <t>Đại cương về thẩm mỹ</t>
  </si>
  <si>
    <t>Giải phẫu sinh lý</t>
  </si>
  <si>
    <t>Mỹ phẩm và dược phẩm trong ngành làm đẹp</t>
  </si>
  <si>
    <t>Kỹ năng giao tiếp</t>
  </si>
  <si>
    <t>Vẽ mỹ thuật</t>
  </si>
  <si>
    <t>Quy định pháp luật và đạo đức nghề nghiệp Chăm sóc sắc đẹp</t>
  </si>
  <si>
    <t>Điều dưỡng cơ sở</t>
  </si>
  <si>
    <t>Dinh dưỡng trong chăm sóc sắc đẹp</t>
  </si>
  <si>
    <t>Y học cổ truyền với chăm sóc sắc đẹp</t>
  </si>
  <si>
    <t>Vật lý trị liệu trong chăm sóc sắc đẹp</t>
  </si>
  <si>
    <t>Chăm sóc da cơ bản</t>
  </si>
  <si>
    <t>Nghệ thuật làm móng</t>
  </si>
  <si>
    <t>Tạo mẫu tóc</t>
  </si>
  <si>
    <t>Trang điểm cơ bản</t>
  </si>
  <si>
    <t>Nối mi thẩm mỹ</t>
  </si>
  <si>
    <t>Nghệ thuật phun xăm và thêu</t>
  </si>
  <si>
    <t>Quản trị cơ sở chăm sóc sắc đẹp</t>
  </si>
  <si>
    <t>Phun xăm và thêu nâng cao</t>
  </si>
  <si>
    <t>Tạo mẫu tóc nâng cao</t>
  </si>
  <si>
    <t>Nghệ thuật làm móng nâng cao</t>
  </si>
  <si>
    <t>Dưỡng sinh đông y trong Chăm sóc sắc đẹp</t>
  </si>
  <si>
    <t>Thực tập cơ sở</t>
  </si>
  <si>
    <t>Thực tập cuối khóa</t>
  </si>
  <si>
    <t>Chăm sóc da nâng cao</t>
  </si>
  <si>
    <t>Trang điểm nâng cao</t>
  </si>
  <si>
    <t>NGÀNH: KỸ THUẬT PHỤC HÌNH RĂNG</t>
  </si>
  <si>
    <t>NGÀNH: CHĂM SÓC SẮC ĐẸP</t>
  </si>
  <si>
    <t>Thống kê y học</t>
  </si>
  <si>
    <t>Giải phẫu - sinh lý</t>
  </si>
  <si>
    <t>Kỹ năng giao tiếp – Giáo dục sức khỏe</t>
  </si>
  <si>
    <t>Cấp cứu ban đầu - Sự cố y khoa</t>
  </si>
  <si>
    <t>Giải phẫu Hệ thống đầu mặt cổ</t>
  </si>
  <si>
    <t>Giải phẫu răng</t>
  </si>
  <si>
    <t>Sinh học miệng và sinh lý răng miệng</t>
  </si>
  <si>
    <t>Cắn khớp học</t>
  </si>
  <si>
    <t>Vật liệu nha khoa</t>
  </si>
  <si>
    <t>Sinh cơ học trong chỉnh nha</t>
  </si>
  <si>
    <t>Bệnh học chuyên khoa Răng</t>
  </si>
  <si>
    <t>Dược lý học</t>
  </si>
  <si>
    <t>Dấu (khuôn) và mẫu trong  Kỹ thuật phục hình răng</t>
  </si>
  <si>
    <t>Ghi và tái lập các tương quan bằng giá khớp</t>
  </si>
  <si>
    <t>Tạo mẫu và kỹ thuật nhựa</t>
  </si>
  <si>
    <t>Tạo mẫu và kỹ thuật sáp</t>
  </si>
  <si>
    <t>Vật liệu phục hình răng</t>
  </si>
  <si>
    <t>Kỹ thuật phục hình tháo lắp 1: toàn phần</t>
  </si>
  <si>
    <t>Kỹ thuật phục hình tháo lắp 2: từng phần</t>
  </si>
  <si>
    <t>Kỹ thuật phục hình cố định 1: răng chốt, cùi giả, inlay-onlay</t>
  </si>
  <si>
    <t>Kỹ thuật phục hình cố định 2: mão, cầu kim loại</t>
  </si>
  <si>
    <t>Kỹ thuật phục hình khung và khung liên kết</t>
  </si>
  <si>
    <t>Kiểm soát nhiễm khuẩn trong chuyên ngành RHM</t>
  </si>
  <si>
    <t>Trang thiết bị và quản lý lab nha khoa</t>
  </si>
  <si>
    <t>Môn học tự chọn ( chọn 2 môn học/ mô đun tương đương 5 tín chỉ)</t>
  </si>
  <si>
    <t>Mỹ thuật ứng dụng</t>
  </si>
  <si>
    <t>Kỹ thuật thiết kế phục hình răng</t>
  </si>
  <si>
    <t>Kỹ thuật phục hình trên Implant</t>
  </si>
  <si>
    <t>Công nghệ CAD/CAM nha khoa</t>
  </si>
  <si>
    <t>Phối hợp lâm sàng 1</t>
  </si>
  <si>
    <t>Phối hợp lâm sàng 2</t>
  </si>
  <si>
    <t>Phối hợp lâm sàng 3</t>
  </si>
  <si>
    <t>Kỹ thuật phục hình tháo lắp chuyên sâu</t>
  </si>
  <si>
    <t>Kỹ thuật phục hình cố định chuyên sâu</t>
  </si>
  <si>
    <t>Giáo dục Quốc phòng và An ninh</t>
  </si>
  <si>
    <t>KẾ HOẠCH ĐÀO TẠO CAO ĐẲNG CHÍNH QUY - KHOÁ 18</t>
  </si>
  <si>
    <t>Từ 09/2025
đến 01/2026</t>
  </si>
  <si>
    <t>Từ 08/2026
đến 01/2026</t>
  </si>
  <si>
    <t>Từ 08/2027
đến 01/2028</t>
  </si>
  <si>
    <t>Từ 02/2028
đến 06/2028</t>
  </si>
  <si>
    <t>Lý thuyết chế biến món ăn</t>
  </si>
  <si>
    <t>Kỹ thuật tỉa hoa trang trí</t>
  </si>
  <si>
    <t>Kỹ thuật chế biến món ăn Á</t>
  </si>
  <si>
    <t>Kỹ thuật chế biến bánh</t>
  </si>
  <si>
    <t>Kỹ thuật chế biến món ăn Âu</t>
  </si>
  <si>
    <t>Xây dựng thực đơn</t>
  </si>
  <si>
    <t>Thực tế</t>
  </si>
  <si>
    <t xml:space="preserve">Thực hành Nguội - Hàn cơ bản </t>
  </si>
  <si>
    <t xml:space="preserve">Bảo dưỡng và sửa chữa kết cấu cơ khí động cơ đốt trong </t>
  </si>
  <si>
    <t>Bảo dưỡng và chẩn đoán ô tô điện</t>
  </si>
  <si>
    <t>Ngữ âm - Văn tự Tiếng Trung Quốc</t>
  </si>
  <si>
    <t>Khoá luận Tốt nghiệp / Chuyên đề chuyên sâu : Kỹ năng Tiếng Trung Quốc chuyên sâu.</t>
  </si>
  <si>
    <t>Nhập môn lập trình (C++/Python)</t>
  </si>
  <si>
    <t xml:space="preserve">Đồ họa máy tính </t>
  </si>
  <si>
    <t>Kỹ năng xây dựng kế hoạch</t>
  </si>
  <si>
    <t xml:space="preserve">Ứng dụng trí tuệ nhân tạo </t>
  </si>
  <si>
    <t>Xây dựng giao diện website với Frontend Framework</t>
  </si>
  <si>
    <t xml:space="preserve">Thương mại điện tử </t>
  </si>
  <si>
    <t>Thiết kế giao diện người dùng UX/UI</t>
  </si>
  <si>
    <t>Ứng dụng trí tuệ nhân tạo</t>
  </si>
  <si>
    <t>Thiết kế ấn phẩm và xuất bản ấn phẩm</t>
  </si>
  <si>
    <t>Chuyên đề chuyên sâu : Kỹ năng Tiếng Nhật chuyên sâu</t>
  </si>
  <si>
    <t>Chuyên đề chuyên sâu: Kĩ năng Tiếng Hàn Quốc chuyên sâu</t>
  </si>
  <si>
    <t>Từ 08/2025
đến 01/2026</t>
  </si>
  <si>
    <t>Từ 07/2026
đến 09/2026</t>
  </si>
  <si>
    <t>Từ 10/2026
đến 02/2027</t>
  </si>
  <si>
    <t>Từ 03/2027
đến 07/2027</t>
  </si>
  <si>
    <t>Thực hành nghiệp vụ quản trị doanh nghiệp</t>
  </si>
  <si>
    <t xml:space="preserve">Triển khai dự án </t>
  </si>
  <si>
    <t>Môn chuyên sâu (Chọn 5 TC)</t>
  </si>
  <si>
    <t xml:space="preserve"> Tốt nghiệp: Chọn 1 trong 2 môn sau</t>
  </si>
  <si>
    <t>Môn chuyên sâu: D- MKT ứng dụng</t>
  </si>
  <si>
    <t xml:space="preserve">Tổng cộng </t>
  </si>
  <si>
    <t xml:space="preserve">Hóa học vô cơ - hữu cơ </t>
  </si>
  <si>
    <t>Môn học tự chọn ( chọn 1 trong 4 môn)</t>
  </si>
  <si>
    <t>Chăm sóc người bệnh chuyên khoa Mắt- TMH-RHM</t>
  </si>
  <si>
    <t>Thực tập thực tế tốt nghiệp (Nội, ngoại, sản, nhi )</t>
  </si>
  <si>
    <t>Giáo dục chính trị</t>
  </si>
  <si>
    <t>Các bệnh u biếu</t>
  </si>
  <si>
    <t>Môn học tự chọn Sinh viên chọn 2 Môn học / Mô đun tương đương 5 tín chỉ</t>
  </si>
  <si>
    <r>
      <t xml:space="preserve">Ghi chú: </t>
    </r>
    <r>
      <rPr>
        <sz val="12"/>
        <rFont val="Times New Roman"/>
        <family val="1"/>
      </rPr>
      <t>Các môn học giảng dạy trực tuyến các Khoa, Viện, Đơn vị làm đề nghị tổ chức giảng dạy trực tuyến gửi phòng Đào tạo trước khi thực hiện./.</t>
    </r>
  </si>
  <si>
    <t>THỜI GIAN ĐÀO TẠO: 2 NĂM</t>
  </si>
  <si>
    <t>Từ 6/2025 đến 10/2025</t>
  </si>
  <si>
    <t>KẾ HOẠCH ĐÀO TẠO CAO ĐẲNG CHÍNH QUY TỪ XA - KHOÁ 18</t>
  </si>
  <si>
    <t xml:space="preserve">Quản trị và triển khai dự án </t>
  </si>
  <si>
    <t>Từ 11/2025 đến 03/2026</t>
  </si>
  <si>
    <t>Từ 04/2026 đến 08/2026</t>
  </si>
  <si>
    <t>Từ 09/2026 đến 01/2027</t>
  </si>
  <si>
    <t>Từ 02/2026 đến 06/2027</t>
  </si>
  <si>
    <t>Từ 07/2027 đến 12/2027</t>
  </si>
  <si>
    <t>Chuyên sâu/ Đồ án/ Khóa luận</t>
  </si>
  <si>
    <t xml:space="preserve">Chuyên sâu/ Đồ án/ Khóa luận </t>
  </si>
  <si>
    <t>Thực tập tốt nghiệp, Chuyên sâu/ Đồ án/ Khóa luận</t>
  </si>
  <si>
    <t>Thực tập tốt nghiệp/Chuyên sâu/ Đồ án/ Khóa luận</t>
  </si>
  <si>
    <t>Thực tập tốt nghiệp/ Chuyên sâu/ Đồ án/ Khóa luận</t>
  </si>
  <si>
    <t xml:space="preserve">Ban hành kèm theo Quyết định số: 699/QĐ-CTHN-ĐT ngày  21  tháng 07 năm 2025 của
Hiệu trưởng Trường Cao đẳng Công nghệ và Thương mại Hà Nội </t>
  </si>
  <si>
    <t>Sổ sách kế toán và Báo cáo tài chính</t>
  </si>
  <si>
    <t>Chuyên sâu/ Đồ án/ Khóa luận:
Chọn 1 trong 2 hình thức</t>
  </si>
  <si>
    <t>Tự học có HD</t>
  </si>
  <si>
    <t>Chuyên đề chuyên sâu: Kỹ năng Tiếng Trung Quốc chuyên sâu</t>
  </si>
  <si>
    <t>khoa chọn môn này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</si>
</sst>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9" x14ac:knownFonts="1">
    <font>
      <sz val="12"/>
      <name val=".VnTime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2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3"/>
      <name val="Times New Roman"/>
      <family val="1"/>
    </font>
    <font>
      <sz val="12"/>
      <name val=".VnTime"/>
      <family val="2"/>
    </font>
    <font>
      <b/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u/>
      <sz val="12"/>
      <name val="Times New Roman"/>
      <family val="1"/>
    </font>
    <font>
      <sz val="12"/>
      <color rgb="FF252525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3"/>
      <name val="Times New Roman"/>
      <family val="1"/>
    </font>
    <font>
      <b/>
      <sz val="8"/>
      <name val="Times New Roman"/>
      <family val="1"/>
    </font>
    <font>
      <sz val="13"/>
      <color rgb="FFFF000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14" fillId="0" borderId="0"/>
    <xf numFmtId="0" fontId="2" fillId="0" borderId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0" fontId="1" fillId="0" borderId="0"/>
  </cellStyleXfs>
  <cellXfs count="28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0" xfId="0" applyFont="1" applyFill="1"/>
    <xf numFmtId="0" fontId="12" fillId="3" borderId="0" xfId="0" applyFont="1" applyFill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3" fontId="12" fillId="0" borderId="5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left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2" borderId="5" xfId="2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justify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" fontId="23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5" fillId="3" borderId="5" xfId="4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justify" vertical="center" wrapText="1"/>
    </xf>
    <xf numFmtId="0" fontId="12" fillId="3" borderId="5" xfId="4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/>
    <xf numFmtId="0" fontId="12" fillId="3" borderId="5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left" wrapText="1"/>
    </xf>
    <xf numFmtId="0" fontId="23" fillId="3" borderId="5" xfId="0" applyFont="1" applyFill="1" applyBorder="1" applyAlignment="1">
      <alignment vertical="center" wrapText="1"/>
    </xf>
    <xf numFmtId="0" fontId="22" fillId="0" borderId="5" xfId="0" applyFont="1" applyBorder="1" applyAlignment="1">
      <alignment horizontal="justify" vertical="center" wrapText="1"/>
    </xf>
    <xf numFmtId="0" fontId="22" fillId="0" borderId="5" xfId="0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5" fillId="3" borderId="5" xfId="0" applyFont="1" applyFill="1" applyBorder="1" applyAlignment="1">
      <alignment wrapText="1"/>
    </xf>
    <xf numFmtId="1" fontId="23" fillId="0" borderId="5" xfId="0" applyNumberFormat="1" applyFont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3" borderId="5" xfId="2" applyFont="1" applyFill="1" applyBorder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12" fillId="0" borderId="0" xfId="0" applyFont="1"/>
    <xf numFmtId="0" fontId="24" fillId="0" borderId="0" xfId="0" applyFont="1"/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justify"/>
    </xf>
    <xf numFmtId="0" fontId="23" fillId="0" borderId="5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/>
    </xf>
    <xf numFmtId="0" fontId="12" fillId="0" borderId="0" xfId="0" applyFont="1" applyAlignment="1">
      <alignment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3" borderId="5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3" borderId="5" xfId="0" applyFont="1" applyFill="1" applyBorder="1" applyAlignment="1">
      <alignment horizontal="justify" vertical="center" wrapText="1"/>
    </xf>
    <xf numFmtId="0" fontId="12" fillId="0" borderId="5" xfId="5" applyFont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0" fillId="3" borderId="5" xfId="0" applyFill="1" applyBorder="1"/>
    <xf numFmtId="0" fontId="13" fillId="3" borderId="5" xfId="0" applyFont="1" applyFill="1" applyBorder="1" applyAlignment="1">
      <alignment horizontal="justify" vertical="center" wrapText="1"/>
    </xf>
    <xf numFmtId="0" fontId="24" fillId="3" borderId="5" xfId="0" applyFont="1" applyFill="1" applyBorder="1" applyAlignment="1">
      <alignment horizontal="center" vertical="center"/>
    </xf>
    <xf numFmtId="0" fontId="26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0" fontId="24" fillId="0" borderId="5" xfId="2" applyFont="1" applyBorder="1" applyAlignment="1">
      <alignment horizontal="left" vertical="center" wrapText="1"/>
    </xf>
    <xf numFmtId="0" fontId="24" fillId="0" borderId="5" xfId="2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quotePrefix="1" applyFont="1" applyAlignment="1">
      <alignment horizontal="right" vertical="center"/>
    </xf>
    <xf numFmtId="0" fontId="27" fillId="0" borderId="0" xfId="0" applyFont="1"/>
    <xf numFmtId="0" fontId="25" fillId="0" borderId="0" xfId="0" applyFont="1" applyAlignment="1">
      <alignment vertical="center"/>
    </xf>
    <xf numFmtId="0" fontId="12" fillId="3" borderId="5" xfId="2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0" fillId="0" borderId="5" xfId="3" applyFont="1" applyBorder="1" applyAlignment="1">
      <alignment vertical="center" wrapText="1"/>
    </xf>
    <xf numFmtId="1" fontId="5" fillId="0" borderId="5" xfId="0" applyNumberFormat="1" applyFont="1" applyBorder="1" applyAlignment="1">
      <alignment horizontal="center" vertical="center"/>
    </xf>
    <xf numFmtId="0" fontId="12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6" xfId="2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vertical="center" wrapText="1"/>
    </xf>
    <xf numFmtId="0" fontId="4" fillId="3" borderId="5" xfId="0" applyFont="1" applyFill="1" applyBorder="1"/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20" fillId="3" borderId="5" xfId="0" applyFont="1" applyFill="1" applyBorder="1"/>
    <xf numFmtId="0" fontId="15" fillId="3" borderId="0" xfId="0" applyFont="1" applyFill="1" applyAlignment="1">
      <alignment vertical="center"/>
    </xf>
    <xf numFmtId="1" fontId="5" fillId="3" borderId="5" xfId="0" applyNumberFormat="1" applyFont="1" applyFill="1" applyBorder="1" applyAlignment="1">
      <alignment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vertical="center"/>
    </xf>
    <xf numFmtId="0" fontId="20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5" xfId="5" applyFont="1" applyFill="1" applyBorder="1" applyAlignment="1">
      <alignment horizontal="center" vertical="center" wrapText="1"/>
    </xf>
    <xf numFmtId="0" fontId="12" fillId="3" borderId="5" xfId="5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vertical="center"/>
    </xf>
    <xf numFmtId="0" fontId="12" fillId="0" borderId="5" xfId="0" applyFont="1" applyBorder="1" applyAlignment="1">
      <alignment horizontal="justify" vertical="center"/>
    </xf>
    <xf numFmtId="0" fontId="5" fillId="4" borderId="5" xfId="2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2" fillId="0" borderId="10" xfId="2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/>
    </xf>
    <xf numFmtId="0" fontId="12" fillId="0" borderId="4" xfId="2" applyFont="1" applyBorder="1" applyAlignment="1">
      <alignment horizontal="left" vertical="center" wrapText="1"/>
    </xf>
    <xf numFmtId="0" fontId="12" fillId="0" borderId="4" xfId="2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wrapText="1"/>
    </xf>
    <xf numFmtId="0" fontId="12" fillId="4" borderId="5" xfId="0" applyFont="1" applyFill="1" applyBorder="1" applyAlignment="1">
      <alignment horizontal="center" wrapText="1"/>
    </xf>
    <xf numFmtId="0" fontId="12" fillId="0" borderId="5" xfId="0" applyFont="1" applyBorder="1"/>
    <xf numFmtId="0" fontId="1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/>
    </xf>
    <xf numFmtId="0" fontId="12" fillId="0" borderId="0" xfId="0" quotePrefix="1" applyFont="1" applyAlignment="1">
      <alignment horizontal="righ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3" borderId="10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left" vertical="center" wrapText="1"/>
    </xf>
    <xf numFmtId="1" fontId="15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justify" vertical="center" wrapText="1"/>
    </xf>
    <xf numFmtId="0" fontId="5" fillId="0" borderId="5" xfId="2" applyFont="1" applyBorder="1" applyAlignment="1">
      <alignment vertical="center" wrapText="1"/>
    </xf>
    <xf numFmtId="0" fontId="12" fillId="0" borderId="5" xfId="5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/>
    </xf>
    <xf numFmtId="0" fontId="12" fillId="0" borderId="5" xfId="5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</cellXfs>
  <cellStyles count="8">
    <cellStyle name="Comma" xfId="1" builtinId="3"/>
    <cellStyle name="Comma 2" xfId="6" xr:uid="{91688B29-3B44-4726-BB27-1BD62C2C3FFC}"/>
    <cellStyle name="Normal" xfId="0" builtinId="0"/>
    <cellStyle name="Normal 2" xfId="2" xr:uid="{E0B76485-34C9-4980-9E98-067223840BF2}"/>
    <cellStyle name="Normal 3" xfId="4" xr:uid="{A2130F4A-CF97-4C5C-9258-DA946B55BE1D}"/>
    <cellStyle name="Normal 3 2" xfId="5" xr:uid="{C43BFC09-7F52-49DA-8F26-67A1EECB6327}"/>
    <cellStyle name="Normal 6" xfId="3" xr:uid="{B29C6C05-7D1B-4098-9C9F-74A0459F20B7}"/>
    <cellStyle name="Normal 6 2" xfId="7" xr:uid="{B5CD2009-6FA5-4F4B-A0CE-582414C64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DBA45-A289-4CF9-9AD7-B409D39F12D1}">
  <dimension ref="A1:O64"/>
  <sheetViews>
    <sheetView topLeftCell="A47" zoomScaleNormal="100" workbookViewId="0">
      <selection activeCell="R58" sqref="R58"/>
    </sheetView>
  </sheetViews>
  <sheetFormatPr defaultColWidth="8.875" defaultRowHeight="15.75" x14ac:dyDescent="0.25"/>
  <cols>
    <col min="1" max="1" width="4.75" style="105" customWidth="1"/>
    <col min="2" max="2" width="32.25" style="105" customWidth="1"/>
    <col min="3" max="3" width="8.5" style="107" customWidth="1"/>
    <col min="4" max="4" width="7.125" style="105" customWidth="1"/>
    <col min="5" max="5" width="6.375" style="105" customWidth="1"/>
    <col min="6" max="6" width="5.875" style="105" customWidth="1"/>
    <col min="7" max="7" width="5.375" style="105" customWidth="1"/>
    <col min="8" max="8" width="5.5" style="105" customWidth="1"/>
    <col min="9" max="14" width="7.75" style="105" customWidth="1"/>
    <col min="15" max="15" width="4.375" style="105" customWidth="1"/>
    <col min="16" max="16384" width="8.875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2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5" s="6" customFormat="1" ht="30" customHeight="1" x14ac:dyDescent="0.25">
      <c r="A5" s="248" t="s">
        <v>701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5" s="7" customFormat="1" ht="23.25" customHeight="1" x14ac:dyDescent="0.25">
      <c r="A6" s="7" t="s">
        <v>3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50" t="s">
        <v>5</v>
      </c>
      <c r="B7" s="250" t="s">
        <v>6</v>
      </c>
      <c r="C7" s="255" t="s">
        <v>271</v>
      </c>
      <c r="D7" s="250" t="s">
        <v>7</v>
      </c>
      <c r="E7" s="252" t="s">
        <v>8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41" t="s">
        <v>566</v>
      </c>
    </row>
    <row r="8" spans="1:15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19</v>
      </c>
      <c r="K8" s="12" t="s">
        <v>576</v>
      </c>
      <c r="L8" s="12" t="s">
        <v>577</v>
      </c>
      <c r="M8" s="12" t="s">
        <v>644</v>
      </c>
      <c r="N8" s="12" t="s">
        <v>645</v>
      </c>
      <c r="O8" s="242"/>
    </row>
    <row r="9" spans="1:15" s="13" customFormat="1" ht="18" customHeight="1" x14ac:dyDescent="0.25">
      <c r="A9" s="30" t="s">
        <v>20</v>
      </c>
      <c r="B9" s="36" t="s">
        <v>21</v>
      </c>
      <c r="C9" s="30"/>
      <c r="D9" s="30">
        <f t="shared" ref="D9:N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30">
        <f t="shared" si="0"/>
        <v>225</v>
      </c>
      <c r="J9" s="30">
        <f t="shared" si="0"/>
        <v>210</v>
      </c>
      <c r="K9" s="30">
        <f t="shared" si="0"/>
        <v>0</v>
      </c>
      <c r="L9" s="30">
        <f t="shared" si="0"/>
        <v>0</v>
      </c>
      <c r="M9" s="30">
        <f t="shared" si="0"/>
        <v>0</v>
      </c>
      <c r="N9" s="30">
        <f t="shared" si="0"/>
        <v>0</v>
      </c>
      <c r="O9" s="30"/>
    </row>
    <row r="10" spans="1:15" s="14" customFormat="1" ht="18" customHeight="1" x14ac:dyDescent="0.25">
      <c r="A10" s="40">
        <v>1</v>
      </c>
      <c r="B10" s="41" t="s">
        <v>419</v>
      </c>
      <c r="C10" s="40" t="s">
        <v>273</v>
      </c>
      <c r="D10" s="31">
        <v>5</v>
      </c>
      <c r="E10" s="31">
        <v>75</v>
      </c>
      <c r="F10" s="31">
        <v>41</v>
      </c>
      <c r="G10" s="31">
        <v>29</v>
      </c>
      <c r="H10" s="31">
        <v>5</v>
      </c>
      <c r="I10" s="40"/>
      <c r="J10" s="40">
        <v>75</v>
      </c>
      <c r="K10" s="138"/>
      <c r="L10" s="31"/>
      <c r="M10" s="31"/>
      <c r="N10" s="31"/>
      <c r="O10" s="31"/>
    </row>
    <row r="11" spans="1:15" s="14" customFormat="1" ht="18" customHeight="1" x14ac:dyDescent="0.25">
      <c r="A11" s="40">
        <v>2</v>
      </c>
      <c r="B11" s="41" t="s">
        <v>25</v>
      </c>
      <c r="C11" s="40" t="s">
        <v>275</v>
      </c>
      <c r="D11" s="31">
        <v>3</v>
      </c>
      <c r="E11" s="31">
        <v>75</v>
      </c>
      <c r="F11" s="31">
        <v>15</v>
      </c>
      <c r="G11" s="31">
        <v>58</v>
      </c>
      <c r="H11" s="31">
        <v>2</v>
      </c>
      <c r="I11" s="40"/>
      <c r="J11" s="40">
        <v>75</v>
      </c>
      <c r="K11" s="138"/>
      <c r="L11" s="31"/>
      <c r="M11" s="31"/>
      <c r="N11" s="32"/>
      <c r="O11" s="32"/>
    </row>
    <row r="12" spans="1:15" s="14" customFormat="1" ht="18" customHeight="1" x14ac:dyDescent="0.25">
      <c r="A12" s="40">
        <v>3</v>
      </c>
      <c r="B12" s="41" t="s">
        <v>23</v>
      </c>
      <c r="C12" s="40" t="s">
        <v>273</v>
      </c>
      <c r="D12" s="31">
        <v>2</v>
      </c>
      <c r="E12" s="31">
        <v>30</v>
      </c>
      <c r="F12" s="31">
        <v>18</v>
      </c>
      <c r="G12" s="31">
        <v>10</v>
      </c>
      <c r="H12" s="31">
        <v>2</v>
      </c>
      <c r="I12" s="40">
        <v>30</v>
      </c>
      <c r="J12" s="40"/>
      <c r="K12" s="138"/>
      <c r="L12" s="31"/>
      <c r="M12" s="33"/>
      <c r="N12" s="31"/>
      <c r="O12" s="31"/>
    </row>
    <row r="13" spans="1:15" s="14" customFormat="1" ht="18" customHeight="1" x14ac:dyDescent="0.25">
      <c r="A13" s="40">
        <v>4</v>
      </c>
      <c r="B13" s="41" t="s">
        <v>24</v>
      </c>
      <c r="C13" s="40" t="s">
        <v>273</v>
      </c>
      <c r="D13" s="31">
        <v>2</v>
      </c>
      <c r="E13" s="31">
        <v>60</v>
      </c>
      <c r="F13" s="31">
        <v>21</v>
      </c>
      <c r="G13" s="31">
        <v>36</v>
      </c>
      <c r="H13" s="31">
        <v>3</v>
      </c>
      <c r="I13" s="40">
        <v>60</v>
      </c>
      <c r="J13" s="40"/>
      <c r="K13" s="138"/>
      <c r="L13" s="31"/>
      <c r="M13" s="33"/>
      <c r="N13" s="31"/>
      <c r="O13" s="31"/>
    </row>
    <row r="14" spans="1:15" s="14" customFormat="1" ht="18" customHeight="1" x14ac:dyDescent="0.25">
      <c r="A14" s="40">
        <v>5</v>
      </c>
      <c r="B14" s="41" t="s">
        <v>27</v>
      </c>
      <c r="C14" s="40" t="s">
        <v>275</v>
      </c>
      <c r="D14" s="31">
        <v>2</v>
      </c>
      <c r="E14" s="31">
        <v>60</v>
      </c>
      <c r="F14" s="31">
        <v>21</v>
      </c>
      <c r="G14" s="31">
        <v>36</v>
      </c>
      <c r="H14" s="31">
        <v>3</v>
      </c>
      <c r="I14" s="40">
        <v>60</v>
      </c>
      <c r="J14" s="40"/>
      <c r="K14" s="138"/>
      <c r="L14" s="31"/>
      <c r="M14" s="31"/>
      <c r="N14" s="31"/>
      <c r="O14" s="31"/>
    </row>
    <row r="15" spans="1:15" s="14" customFormat="1" x14ac:dyDescent="0.25">
      <c r="A15" s="40">
        <v>6</v>
      </c>
      <c r="B15" s="41" t="s">
        <v>28</v>
      </c>
      <c r="C15" s="40" t="s">
        <v>275</v>
      </c>
      <c r="D15" s="31">
        <v>2</v>
      </c>
      <c r="E15" s="31">
        <v>60</v>
      </c>
      <c r="F15" s="31">
        <v>5</v>
      </c>
      <c r="G15" s="31">
        <v>51</v>
      </c>
      <c r="H15" s="31">
        <v>4</v>
      </c>
      <c r="I15" s="40"/>
      <c r="J15" s="40">
        <v>60</v>
      </c>
      <c r="K15" s="138"/>
      <c r="L15" s="31"/>
      <c r="M15" s="31"/>
      <c r="N15" s="31"/>
      <c r="O15" s="31"/>
    </row>
    <row r="16" spans="1:15" s="14" customFormat="1" ht="18" customHeight="1" x14ac:dyDescent="0.25">
      <c r="A16" s="40">
        <v>7</v>
      </c>
      <c r="B16" s="41" t="s">
        <v>420</v>
      </c>
      <c r="C16" s="40" t="s">
        <v>273</v>
      </c>
      <c r="D16" s="31">
        <v>3</v>
      </c>
      <c r="E16" s="31">
        <v>75</v>
      </c>
      <c r="F16" s="31">
        <v>36</v>
      </c>
      <c r="G16" s="31">
        <v>35</v>
      </c>
      <c r="H16" s="31">
        <v>4</v>
      </c>
      <c r="I16" s="40">
        <v>75</v>
      </c>
      <c r="J16" s="40"/>
      <c r="K16" s="138"/>
      <c r="L16" s="31"/>
      <c r="M16" s="33"/>
      <c r="N16" s="31"/>
      <c r="O16" s="31"/>
    </row>
    <row r="17" spans="1:15" s="14" customFormat="1" ht="18" customHeight="1" x14ac:dyDescent="0.25">
      <c r="A17" s="10" t="s">
        <v>29</v>
      </c>
      <c r="B17" s="83" t="s">
        <v>30</v>
      </c>
      <c r="C17" s="10"/>
      <c r="D17" s="10">
        <f>D18+D29+D46</f>
        <v>65</v>
      </c>
      <c r="E17" s="10">
        <f>(E18+E29+E46)</f>
        <v>1215</v>
      </c>
      <c r="F17" s="10">
        <f>(F18+F29+F46)</f>
        <v>704</v>
      </c>
      <c r="G17" s="10">
        <f t="shared" ref="G17:N17" si="1">G18+G29</f>
        <v>464</v>
      </c>
      <c r="H17" s="10">
        <f>(H18+H29+H46)</f>
        <v>47</v>
      </c>
      <c r="I17" s="10">
        <f t="shared" si="1"/>
        <v>150</v>
      </c>
      <c r="J17" s="10">
        <f t="shared" si="1"/>
        <v>225</v>
      </c>
      <c r="K17" s="10">
        <f t="shared" si="1"/>
        <v>390</v>
      </c>
      <c r="L17" s="10">
        <f t="shared" si="1"/>
        <v>390</v>
      </c>
      <c r="M17" s="10">
        <f t="shared" si="1"/>
        <v>30</v>
      </c>
      <c r="N17" s="10">
        <f t="shared" si="1"/>
        <v>0</v>
      </c>
      <c r="O17" s="30"/>
    </row>
    <row r="18" spans="1:15" s="13" customFormat="1" ht="18" customHeight="1" x14ac:dyDescent="0.25">
      <c r="A18" s="10" t="s">
        <v>31</v>
      </c>
      <c r="B18" s="83" t="s">
        <v>32</v>
      </c>
      <c r="C18" s="10"/>
      <c r="D18" s="10">
        <f t="shared" ref="D18:N18" si="2">SUM(D19:D28)</f>
        <v>19</v>
      </c>
      <c r="E18" s="10">
        <f t="shared" si="2"/>
        <v>360</v>
      </c>
      <c r="F18" s="10">
        <f t="shared" si="2"/>
        <v>200</v>
      </c>
      <c r="G18" s="10">
        <f t="shared" si="2"/>
        <v>145</v>
      </c>
      <c r="H18" s="10">
        <f t="shared" si="2"/>
        <v>15</v>
      </c>
      <c r="I18" s="10">
        <f t="shared" si="2"/>
        <v>150</v>
      </c>
      <c r="J18" s="10">
        <f t="shared" si="2"/>
        <v>135</v>
      </c>
      <c r="K18" s="10">
        <f t="shared" si="2"/>
        <v>75</v>
      </c>
      <c r="L18" s="10">
        <f t="shared" si="2"/>
        <v>0</v>
      </c>
      <c r="M18" s="10">
        <f t="shared" si="2"/>
        <v>0</v>
      </c>
      <c r="N18" s="10">
        <f t="shared" si="2"/>
        <v>0</v>
      </c>
      <c r="O18" s="30"/>
    </row>
    <row r="19" spans="1:15" s="14" customFormat="1" ht="18" customHeight="1" x14ac:dyDescent="0.25">
      <c r="A19" s="226">
        <v>8</v>
      </c>
      <c r="B19" s="117" t="s">
        <v>33</v>
      </c>
      <c r="C19" s="118" t="s">
        <v>273</v>
      </c>
      <c r="D19" s="118">
        <v>2</v>
      </c>
      <c r="E19" s="118">
        <v>45</v>
      </c>
      <c r="F19" s="118">
        <v>14</v>
      </c>
      <c r="G19" s="118">
        <v>29</v>
      </c>
      <c r="H19" s="118">
        <v>2</v>
      </c>
      <c r="I19" s="33"/>
      <c r="J19" s="33"/>
      <c r="K19" s="60">
        <v>45</v>
      </c>
      <c r="L19" s="33"/>
      <c r="M19" s="33"/>
      <c r="N19" s="33"/>
      <c r="O19" s="31"/>
    </row>
    <row r="20" spans="1:15" s="14" customFormat="1" ht="18" customHeight="1" x14ac:dyDescent="0.25">
      <c r="A20" s="33">
        <v>9</v>
      </c>
      <c r="B20" s="117" t="s">
        <v>34</v>
      </c>
      <c r="C20" s="118" t="s">
        <v>272</v>
      </c>
      <c r="D20" s="118">
        <v>1</v>
      </c>
      <c r="E20" s="118">
        <v>15</v>
      </c>
      <c r="F20" s="118">
        <v>14</v>
      </c>
      <c r="G20" s="118">
        <v>0</v>
      </c>
      <c r="H20" s="118">
        <v>1</v>
      </c>
      <c r="I20" s="33">
        <v>15</v>
      </c>
      <c r="J20" s="33"/>
      <c r="K20" s="33"/>
      <c r="L20" s="33"/>
      <c r="M20" s="33"/>
      <c r="N20" s="33"/>
      <c r="O20" s="31"/>
    </row>
    <row r="21" spans="1:15" s="14" customFormat="1" ht="18" customHeight="1" x14ac:dyDescent="0.25">
      <c r="A21" s="226">
        <v>10</v>
      </c>
      <c r="B21" s="117" t="s">
        <v>35</v>
      </c>
      <c r="C21" s="118" t="s">
        <v>272</v>
      </c>
      <c r="D21" s="118">
        <v>1</v>
      </c>
      <c r="E21" s="118">
        <v>15</v>
      </c>
      <c r="F21" s="118">
        <v>14</v>
      </c>
      <c r="G21" s="118">
        <v>0</v>
      </c>
      <c r="H21" s="118">
        <v>1</v>
      </c>
      <c r="I21" s="33">
        <v>15</v>
      </c>
      <c r="J21" s="33"/>
      <c r="K21" s="33"/>
      <c r="L21" s="33"/>
      <c r="M21" s="33"/>
      <c r="N21" s="33"/>
      <c r="O21" s="31"/>
    </row>
    <row r="22" spans="1:15" s="14" customFormat="1" ht="18" customHeight="1" x14ac:dyDescent="0.25">
      <c r="A22" s="33">
        <v>11</v>
      </c>
      <c r="B22" s="117" t="s">
        <v>36</v>
      </c>
      <c r="C22" s="118" t="s">
        <v>272</v>
      </c>
      <c r="D22" s="118">
        <v>1</v>
      </c>
      <c r="E22" s="118">
        <v>15</v>
      </c>
      <c r="F22" s="118">
        <v>14</v>
      </c>
      <c r="G22" s="118">
        <v>0</v>
      </c>
      <c r="H22" s="118">
        <v>1</v>
      </c>
      <c r="I22" s="33">
        <v>15</v>
      </c>
      <c r="J22" s="33"/>
      <c r="K22" s="33"/>
      <c r="L22" s="33"/>
      <c r="M22" s="33"/>
      <c r="N22" s="33"/>
      <c r="O22" s="31"/>
    </row>
    <row r="23" spans="1:15" s="14" customFormat="1" ht="18" customHeight="1" x14ac:dyDescent="0.25">
      <c r="A23" s="226">
        <v>12</v>
      </c>
      <c r="B23" s="117" t="s">
        <v>679</v>
      </c>
      <c r="C23" s="118" t="s">
        <v>273</v>
      </c>
      <c r="D23" s="118">
        <v>2</v>
      </c>
      <c r="E23" s="118">
        <v>45</v>
      </c>
      <c r="F23" s="118">
        <v>14</v>
      </c>
      <c r="G23" s="118">
        <v>29</v>
      </c>
      <c r="H23" s="118">
        <v>2</v>
      </c>
      <c r="I23" s="33">
        <v>45</v>
      </c>
      <c r="J23" s="60"/>
      <c r="K23" s="33"/>
      <c r="L23" s="33"/>
      <c r="M23" s="33"/>
      <c r="N23" s="33"/>
      <c r="O23" s="31"/>
    </row>
    <row r="24" spans="1:15" s="14" customFormat="1" ht="18" customHeight="1" x14ac:dyDescent="0.25">
      <c r="A24" s="33">
        <v>13</v>
      </c>
      <c r="B24" s="117" t="s">
        <v>37</v>
      </c>
      <c r="C24" s="118" t="s">
        <v>273</v>
      </c>
      <c r="D24" s="118">
        <v>3</v>
      </c>
      <c r="E24" s="118">
        <v>60</v>
      </c>
      <c r="F24" s="118">
        <v>29</v>
      </c>
      <c r="G24" s="118">
        <v>29</v>
      </c>
      <c r="H24" s="118">
        <v>2</v>
      </c>
      <c r="I24" s="33"/>
      <c r="J24" s="60">
        <v>60</v>
      </c>
      <c r="K24" s="33"/>
      <c r="L24" s="33"/>
      <c r="M24" s="33"/>
      <c r="N24" s="33"/>
      <c r="O24" s="31"/>
    </row>
    <row r="25" spans="1:15" s="14" customFormat="1" ht="18" customHeight="1" x14ac:dyDescent="0.25">
      <c r="A25" s="226">
        <v>14</v>
      </c>
      <c r="B25" s="117" t="s">
        <v>38</v>
      </c>
      <c r="C25" s="118" t="s">
        <v>272</v>
      </c>
      <c r="D25" s="118">
        <v>2</v>
      </c>
      <c r="E25" s="118">
        <v>30</v>
      </c>
      <c r="F25" s="118">
        <v>29</v>
      </c>
      <c r="G25" s="118">
        <v>0</v>
      </c>
      <c r="H25" s="118">
        <v>1</v>
      </c>
      <c r="I25" s="60"/>
      <c r="J25" s="60">
        <v>30</v>
      </c>
      <c r="K25" s="60"/>
      <c r="L25" s="33"/>
      <c r="M25" s="33"/>
      <c r="N25" s="33"/>
      <c r="O25" s="31"/>
    </row>
    <row r="26" spans="1:15" s="14" customFormat="1" ht="18" customHeight="1" x14ac:dyDescent="0.25">
      <c r="A26" s="33">
        <v>15</v>
      </c>
      <c r="B26" s="117" t="s">
        <v>39</v>
      </c>
      <c r="C26" s="118" t="s">
        <v>273</v>
      </c>
      <c r="D26" s="118">
        <v>3</v>
      </c>
      <c r="E26" s="118">
        <v>60</v>
      </c>
      <c r="F26" s="118">
        <v>29</v>
      </c>
      <c r="G26" s="118">
        <v>29</v>
      </c>
      <c r="H26" s="118">
        <v>2</v>
      </c>
      <c r="I26" s="60">
        <v>60</v>
      </c>
      <c r="J26" s="33"/>
      <c r="K26" s="60"/>
      <c r="L26" s="33"/>
      <c r="M26" s="33"/>
      <c r="N26" s="33"/>
      <c r="O26" s="31"/>
    </row>
    <row r="27" spans="1:15" s="14" customFormat="1" ht="18" customHeight="1" x14ac:dyDescent="0.25">
      <c r="A27" s="226">
        <v>16</v>
      </c>
      <c r="B27" s="117" t="s">
        <v>40</v>
      </c>
      <c r="C27" s="118" t="s">
        <v>273</v>
      </c>
      <c r="D27" s="118">
        <v>2</v>
      </c>
      <c r="E27" s="118">
        <v>45</v>
      </c>
      <c r="F27" s="118">
        <v>14</v>
      </c>
      <c r="G27" s="118">
        <v>29</v>
      </c>
      <c r="H27" s="118">
        <v>2</v>
      </c>
      <c r="I27" s="60"/>
      <c r="J27" s="33">
        <v>45</v>
      </c>
      <c r="K27" s="60"/>
      <c r="L27" s="33"/>
      <c r="M27" s="33"/>
      <c r="N27" s="33"/>
      <c r="O27" s="31"/>
    </row>
    <row r="28" spans="1:15" s="14" customFormat="1" ht="18" customHeight="1" x14ac:dyDescent="0.25">
      <c r="A28" s="33">
        <v>17</v>
      </c>
      <c r="B28" s="117" t="s">
        <v>41</v>
      </c>
      <c r="C28" s="118" t="s">
        <v>272</v>
      </c>
      <c r="D28" s="118">
        <v>2</v>
      </c>
      <c r="E28" s="118">
        <v>30</v>
      </c>
      <c r="F28" s="118">
        <v>29</v>
      </c>
      <c r="G28" s="118">
        <v>0</v>
      </c>
      <c r="H28" s="118">
        <v>1</v>
      </c>
      <c r="I28" s="33"/>
      <c r="J28" s="60"/>
      <c r="K28" s="33">
        <v>30</v>
      </c>
      <c r="L28" s="33"/>
      <c r="M28" s="33"/>
      <c r="N28" s="33"/>
      <c r="O28" s="31"/>
    </row>
    <row r="29" spans="1:15" s="13" customFormat="1" ht="18" customHeight="1" x14ac:dyDescent="0.25">
      <c r="A29" s="10" t="s">
        <v>42</v>
      </c>
      <c r="B29" s="83" t="s">
        <v>43</v>
      </c>
      <c r="C29" s="10"/>
      <c r="D29" s="10">
        <f>SUM(D30:D45)</f>
        <v>44</v>
      </c>
      <c r="E29" s="10">
        <f t="shared" ref="E29:N29" si="3">SUM(E30:E45)</f>
        <v>825</v>
      </c>
      <c r="F29" s="10">
        <f t="shared" si="3"/>
        <v>476</v>
      </c>
      <c r="G29" s="10">
        <f t="shared" si="3"/>
        <v>319</v>
      </c>
      <c r="H29" s="10">
        <f t="shared" si="3"/>
        <v>30</v>
      </c>
      <c r="I29" s="10">
        <f t="shared" si="3"/>
        <v>0</v>
      </c>
      <c r="J29" s="10">
        <f t="shared" si="3"/>
        <v>90</v>
      </c>
      <c r="K29" s="10">
        <f t="shared" si="3"/>
        <v>315</v>
      </c>
      <c r="L29" s="10">
        <f t="shared" si="3"/>
        <v>390</v>
      </c>
      <c r="M29" s="10">
        <f t="shared" si="3"/>
        <v>30</v>
      </c>
      <c r="N29" s="10">
        <f t="shared" si="3"/>
        <v>0</v>
      </c>
      <c r="O29" s="30"/>
    </row>
    <row r="30" spans="1:15" s="13" customFormat="1" ht="18" customHeight="1" x14ac:dyDescent="0.25">
      <c r="A30" s="226">
        <v>18</v>
      </c>
      <c r="B30" s="117" t="s">
        <v>44</v>
      </c>
      <c r="C30" s="118" t="s">
        <v>272</v>
      </c>
      <c r="D30" s="118">
        <v>2</v>
      </c>
      <c r="E30" s="118">
        <v>30</v>
      </c>
      <c r="F30" s="118">
        <v>29</v>
      </c>
      <c r="G30" s="118">
        <v>0</v>
      </c>
      <c r="H30" s="118">
        <v>1</v>
      </c>
      <c r="I30" s="33"/>
      <c r="J30" s="33"/>
      <c r="K30" s="33"/>
      <c r="L30" s="60">
        <v>30</v>
      </c>
      <c r="M30" s="60"/>
      <c r="N30" s="33"/>
      <c r="O30" s="31"/>
    </row>
    <row r="31" spans="1:15" s="13" customFormat="1" ht="18" customHeight="1" x14ac:dyDescent="0.25">
      <c r="A31" s="226">
        <v>19</v>
      </c>
      <c r="B31" s="117" t="s">
        <v>45</v>
      </c>
      <c r="C31" s="118" t="s">
        <v>273</v>
      </c>
      <c r="D31" s="118">
        <v>4</v>
      </c>
      <c r="E31" s="118">
        <v>90</v>
      </c>
      <c r="F31" s="118">
        <v>29</v>
      </c>
      <c r="G31" s="118">
        <v>58</v>
      </c>
      <c r="H31" s="118">
        <v>3</v>
      </c>
      <c r="I31" s="33"/>
      <c r="J31" s="60">
        <v>90</v>
      </c>
      <c r="K31" s="33"/>
      <c r="L31" s="33"/>
      <c r="M31" s="33"/>
      <c r="N31" s="33"/>
      <c r="O31" s="31"/>
    </row>
    <row r="32" spans="1:15" s="13" customFormat="1" ht="18" customHeight="1" x14ac:dyDescent="0.25">
      <c r="A32" s="226">
        <v>20</v>
      </c>
      <c r="B32" s="117" t="s">
        <v>46</v>
      </c>
      <c r="C32" s="118" t="s">
        <v>273</v>
      </c>
      <c r="D32" s="118">
        <v>3</v>
      </c>
      <c r="E32" s="118">
        <v>60</v>
      </c>
      <c r="F32" s="118">
        <v>29</v>
      </c>
      <c r="G32" s="118">
        <v>29</v>
      </c>
      <c r="H32" s="118">
        <v>2</v>
      </c>
      <c r="I32" s="33"/>
      <c r="J32" s="33"/>
      <c r="K32" s="60">
        <v>60</v>
      </c>
      <c r="L32" s="33" t="s">
        <v>26</v>
      </c>
      <c r="M32" s="33"/>
      <c r="N32" s="33"/>
      <c r="O32" s="31"/>
    </row>
    <row r="33" spans="1:15" s="13" customFormat="1" ht="18" customHeight="1" x14ac:dyDescent="0.25">
      <c r="A33" s="226">
        <v>21</v>
      </c>
      <c r="B33" s="117" t="s">
        <v>47</v>
      </c>
      <c r="C33" s="118" t="s">
        <v>273</v>
      </c>
      <c r="D33" s="118">
        <v>3</v>
      </c>
      <c r="E33" s="118">
        <v>60</v>
      </c>
      <c r="F33" s="118">
        <v>29</v>
      </c>
      <c r="G33" s="118">
        <v>29</v>
      </c>
      <c r="H33" s="118">
        <v>2</v>
      </c>
      <c r="I33" s="33"/>
      <c r="J33" s="60"/>
      <c r="K33" s="33">
        <v>60</v>
      </c>
      <c r="L33" s="33"/>
      <c r="M33" s="33"/>
      <c r="N33" s="33"/>
      <c r="O33" s="31"/>
    </row>
    <row r="34" spans="1:15" s="13" customFormat="1" ht="18" customHeight="1" x14ac:dyDescent="0.25">
      <c r="A34" s="226">
        <v>22</v>
      </c>
      <c r="B34" s="117" t="s">
        <v>48</v>
      </c>
      <c r="C34" s="118" t="s">
        <v>273</v>
      </c>
      <c r="D34" s="118">
        <v>3</v>
      </c>
      <c r="E34" s="118">
        <v>60</v>
      </c>
      <c r="F34" s="118">
        <v>29</v>
      </c>
      <c r="G34" s="118">
        <v>29</v>
      </c>
      <c r="H34" s="118">
        <v>2</v>
      </c>
      <c r="I34" s="33"/>
      <c r="J34" s="60"/>
      <c r="K34" s="60">
        <v>60</v>
      </c>
      <c r="L34" s="33"/>
      <c r="M34" s="33"/>
      <c r="N34" s="33"/>
      <c r="O34" s="31"/>
    </row>
    <row r="35" spans="1:15" s="13" customFormat="1" ht="18" customHeight="1" x14ac:dyDescent="0.25">
      <c r="A35" s="226">
        <v>23</v>
      </c>
      <c r="B35" s="117" t="s">
        <v>49</v>
      </c>
      <c r="C35" s="118" t="s">
        <v>273</v>
      </c>
      <c r="D35" s="118">
        <v>4</v>
      </c>
      <c r="E35" s="118">
        <v>75</v>
      </c>
      <c r="F35" s="118">
        <v>44</v>
      </c>
      <c r="G35" s="118">
        <v>29</v>
      </c>
      <c r="H35" s="118">
        <v>2</v>
      </c>
      <c r="I35" s="33"/>
      <c r="J35" s="33"/>
      <c r="K35" s="33">
        <v>75</v>
      </c>
      <c r="L35" s="33"/>
      <c r="M35" s="33"/>
      <c r="N35" s="33"/>
      <c r="O35" s="31"/>
    </row>
    <row r="36" spans="1:15" s="13" customFormat="1" ht="18" customHeight="1" x14ac:dyDescent="0.25">
      <c r="A36" s="226">
        <v>24</v>
      </c>
      <c r="B36" s="117" t="s">
        <v>50</v>
      </c>
      <c r="C36" s="118" t="s">
        <v>273</v>
      </c>
      <c r="D36" s="118">
        <v>3</v>
      </c>
      <c r="E36" s="118">
        <v>60</v>
      </c>
      <c r="F36" s="118">
        <v>28</v>
      </c>
      <c r="G36" s="118">
        <v>29</v>
      </c>
      <c r="H36" s="118">
        <v>3</v>
      </c>
      <c r="I36" s="33"/>
      <c r="J36" s="33"/>
      <c r="K36" s="33">
        <v>60</v>
      </c>
      <c r="L36" s="33"/>
      <c r="M36" s="33"/>
      <c r="N36" s="33"/>
      <c r="O36" s="31"/>
    </row>
    <row r="37" spans="1:15" s="13" customFormat="1" ht="18" customHeight="1" x14ac:dyDescent="0.25">
      <c r="A37" s="226">
        <v>25</v>
      </c>
      <c r="B37" s="117" t="s">
        <v>51</v>
      </c>
      <c r="C37" s="118" t="s">
        <v>272</v>
      </c>
      <c r="D37" s="118">
        <v>3</v>
      </c>
      <c r="E37" s="118">
        <v>45</v>
      </c>
      <c r="F37" s="118">
        <v>43</v>
      </c>
      <c r="G37" s="118">
        <v>0</v>
      </c>
      <c r="H37" s="118">
        <v>2</v>
      </c>
      <c r="I37" s="33"/>
      <c r="J37" s="33"/>
      <c r="K37" s="60"/>
      <c r="L37" s="33">
        <v>45</v>
      </c>
      <c r="M37" s="33"/>
      <c r="N37" s="33"/>
      <c r="O37" s="31"/>
    </row>
    <row r="38" spans="1:15" s="13" customFormat="1" ht="18" customHeight="1" x14ac:dyDescent="0.25">
      <c r="A38" s="226">
        <v>26</v>
      </c>
      <c r="B38" s="117" t="s">
        <v>52</v>
      </c>
      <c r="C38" s="118" t="s">
        <v>272</v>
      </c>
      <c r="D38" s="118">
        <v>2</v>
      </c>
      <c r="E38" s="118">
        <v>30</v>
      </c>
      <c r="F38" s="118">
        <v>29</v>
      </c>
      <c r="G38" s="118">
        <v>0</v>
      </c>
      <c r="H38" s="118">
        <v>1</v>
      </c>
      <c r="I38" s="33"/>
      <c r="J38" s="33"/>
      <c r="K38" s="60"/>
      <c r="L38" s="33">
        <v>30</v>
      </c>
      <c r="M38" s="33"/>
      <c r="N38" s="33"/>
      <c r="O38" s="31"/>
    </row>
    <row r="39" spans="1:15" s="13" customFormat="1" ht="18" customHeight="1" x14ac:dyDescent="0.25">
      <c r="A39" s="226">
        <v>27</v>
      </c>
      <c r="B39" s="117" t="s">
        <v>53</v>
      </c>
      <c r="C39" s="118" t="s">
        <v>272</v>
      </c>
      <c r="D39" s="118">
        <v>3</v>
      </c>
      <c r="E39" s="118">
        <v>45</v>
      </c>
      <c r="F39" s="118">
        <v>43</v>
      </c>
      <c r="G39" s="118">
        <v>0</v>
      </c>
      <c r="H39" s="118">
        <v>2</v>
      </c>
      <c r="I39" s="33"/>
      <c r="J39" s="33"/>
      <c r="K39" s="33"/>
      <c r="L39" s="60">
        <v>45</v>
      </c>
      <c r="M39" s="60"/>
      <c r="N39" s="33"/>
      <c r="O39" s="31"/>
    </row>
    <row r="40" spans="1:15" s="13" customFormat="1" ht="18" customHeight="1" x14ac:dyDescent="0.25">
      <c r="A40" s="226">
        <v>28</v>
      </c>
      <c r="B40" s="117" t="s">
        <v>54</v>
      </c>
      <c r="C40" s="118" t="s">
        <v>272</v>
      </c>
      <c r="D40" s="118">
        <v>2</v>
      </c>
      <c r="E40" s="118">
        <v>30</v>
      </c>
      <c r="F40" s="118">
        <v>29</v>
      </c>
      <c r="G40" s="118">
        <v>0</v>
      </c>
      <c r="H40" s="118">
        <v>1</v>
      </c>
      <c r="I40" s="33"/>
      <c r="J40" s="33"/>
      <c r="K40" s="60"/>
      <c r="L40" s="33"/>
      <c r="M40" s="33">
        <v>30</v>
      </c>
      <c r="N40" s="33"/>
      <c r="O40" s="31"/>
    </row>
    <row r="41" spans="1:15" s="13" customFormat="1" ht="18" customHeight="1" x14ac:dyDescent="0.25">
      <c r="A41" s="226">
        <v>29</v>
      </c>
      <c r="B41" s="117" t="s">
        <v>55</v>
      </c>
      <c r="C41" s="118" t="s">
        <v>273</v>
      </c>
      <c r="D41" s="118">
        <v>2</v>
      </c>
      <c r="E41" s="118">
        <v>45</v>
      </c>
      <c r="F41" s="118">
        <v>14</v>
      </c>
      <c r="G41" s="118">
        <v>29</v>
      </c>
      <c r="H41" s="118">
        <v>2</v>
      </c>
      <c r="I41" s="33"/>
      <c r="J41" s="33"/>
      <c r="K41" s="33"/>
      <c r="L41" s="60">
        <v>45</v>
      </c>
      <c r="M41" s="60"/>
      <c r="N41" s="33"/>
      <c r="O41" s="31"/>
    </row>
    <row r="42" spans="1:15" s="13" customFormat="1" ht="18" customHeight="1" x14ac:dyDescent="0.25">
      <c r="A42" s="226">
        <v>30</v>
      </c>
      <c r="B42" s="117" t="s">
        <v>56</v>
      </c>
      <c r="C42" s="118" t="s">
        <v>273</v>
      </c>
      <c r="D42" s="118">
        <v>3</v>
      </c>
      <c r="E42" s="118">
        <v>60</v>
      </c>
      <c r="F42" s="118">
        <v>29</v>
      </c>
      <c r="G42" s="118">
        <v>29</v>
      </c>
      <c r="H42" s="118">
        <v>2</v>
      </c>
      <c r="I42" s="33"/>
      <c r="J42" s="60"/>
      <c r="K42" s="60"/>
      <c r="L42" s="60">
        <v>60</v>
      </c>
      <c r="M42" s="60"/>
      <c r="N42" s="33"/>
      <c r="O42" s="31"/>
    </row>
    <row r="43" spans="1:15" s="14" customFormat="1" ht="18" customHeight="1" x14ac:dyDescent="0.25">
      <c r="A43" s="226">
        <v>31</v>
      </c>
      <c r="B43" s="117" t="s">
        <v>57</v>
      </c>
      <c r="C43" s="118" t="s">
        <v>273</v>
      </c>
      <c r="D43" s="118">
        <v>2</v>
      </c>
      <c r="E43" s="118">
        <v>45</v>
      </c>
      <c r="F43" s="118">
        <v>14</v>
      </c>
      <c r="G43" s="118">
        <v>29</v>
      </c>
      <c r="H43" s="118">
        <v>2</v>
      </c>
      <c r="I43" s="33"/>
      <c r="J43" s="33"/>
      <c r="K43" s="60"/>
      <c r="L43" s="60">
        <v>45</v>
      </c>
      <c r="M43" s="60"/>
      <c r="N43" s="33"/>
      <c r="O43" s="31"/>
    </row>
    <row r="44" spans="1:15" s="14" customFormat="1" ht="18" customHeight="1" x14ac:dyDescent="0.25">
      <c r="A44" s="226">
        <v>32</v>
      </c>
      <c r="B44" s="117" t="s">
        <v>58</v>
      </c>
      <c r="C44" s="118" t="s">
        <v>273</v>
      </c>
      <c r="D44" s="118">
        <v>3</v>
      </c>
      <c r="E44" s="118">
        <v>60</v>
      </c>
      <c r="F44" s="118">
        <v>29</v>
      </c>
      <c r="G44" s="118">
        <v>29</v>
      </c>
      <c r="H44" s="118">
        <v>2</v>
      </c>
      <c r="I44" s="33"/>
      <c r="J44" s="33"/>
      <c r="K44" s="60"/>
      <c r="L44" s="60">
        <v>60</v>
      </c>
      <c r="M44" s="60"/>
      <c r="N44" s="33"/>
      <c r="O44" s="31"/>
    </row>
    <row r="45" spans="1:15" s="14" customFormat="1" ht="18" customHeight="1" x14ac:dyDescent="0.25">
      <c r="A45" s="226">
        <v>33</v>
      </c>
      <c r="B45" s="117" t="s">
        <v>59</v>
      </c>
      <c r="C45" s="118" t="s">
        <v>272</v>
      </c>
      <c r="D45" s="118">
        <v>2</v>
      </c>
      <c r="E45" s="118">
        <v>30</v>
      </c>
      <c r="F45" s="118">
        <v>29</v>
      </c>
      <c r="G45" s="118">
        <v>0</v>
      </c>
      <c r="H45" s="118">
        <v>1</v>
      </c>
      <c r="I45" s="33"/>
      <c r="J45" s="33"/>
      <c r="K45" s="60"/>
      <c r="L45" s="33">
        <v>30</v>
      </c>
      <c r="M45" s="60"/>
      <c r="N45" s="33"/>
      <c r="O45" s="31"/>
    </row>
    <row r="46" spans="1:15" s="14" customFormat="1" ht="31.5" x14ac:dyDescent="0.25">
      <c r="A46" s="10" t="s">
        <v>95</v>
      </c>
      <c r="B46" s="61" t="s">
        <v>680</v>
      </c>
      <c r="C46" s="42"/>
      <c r="D46" s="12">
        <v>2</v>
      </c>
      <c r="E46" s="12">
        <v>30</v>
      </c>
      <c r="F46" s="12">
        <v>28</v>
      </c>
      <c r="G46" s="12">
        <v>0</v>
      </c>
      <c r="H46" s="12">
        <v>2</v>
      </c>
      <c r="I46" s="10">
        <v>0</v>
      </c>
      <c r="J46" s="10">
        <v>0</v>
      </c>
      <c r="K46" s="120">
        <v>0</v>
      </c>
      <c r="L46" s="33"/>
      <c r="M46" s="120">
        <v>30</v>
      </c>
      <c r="N46" s="33"/>
      <c r="O46" s="31"/>
    </row>
    <row r="47" spans="1:15" s="13" customFormat="1" ht="18" customHeight="1" x14ac:dyDescent="0.25">
      <c r="A47" s="33">
        <v>34</v>
      </c>
      <c r="B47" s="53" t="s">
        <v>523</v>
      </c>
      <c r="C47" s="42" t="s">
        <v>272</v>
      </c>
      <c r="D47" s="42">
        <v>2</v>
      </c>
      <c r="E47" s="42">
        <v>30</v>
      </c>
      <c r="F47" s="42">
        <v>28</v>
      </c>
      <c r="G47" s="42">
        <v>0</v>
      </c>
      <c r="H47" s="42">
        <v>2</v>
      </c>
      <c r="I47" s="33"/>
      <c r="J47" s="33"/>
      <c r="K47" s="60"/>
      <c r="L47" s="33"/>
      <c r="M47" s="60"/>
      <c r="N47" s="33"/>
      <c r="O47" s="33"/>
    </row>
    <row r="48" spans="1:15" s="14" customFormat="1" ht="18" customHeight="1" x14ac:dyDescent="0.25">
      <c r="A48" s="33">
        <v>35</v>
      </c>
      <c r="B48" s="53" t="s">
        <v>486</v>
      </c>
      <c r="C48" s="42" t="s">
        <v>272</v>
      </c>
      <c r="D48" s="42">
        <v>2</v>
      </c>
      <c r="E48" s="42">
        <v>30</v>
      </c>
      <c r="F48" s="42">
        <v>28</v>
      </c>
      <c r="G48" s="42">
        <v>0</v>
      </c>
      <c r="H48" s="42">
        <v>2</v>
      </c>
      <c r="I48" s="33"/>
      <c r="J48" s="33"/>
      <c r="K48" s="60"/>
      <c r="L48" s="33"/>
      <c r="M48" s="60"/>
      <c r="N48" s="33"/>
      <c r="O48" s="33"/>
    </row>
    <row r="49" spans="1:15" s="14" customFormat="1" ht="18" customHeight="1" x14ac:dyDescent="0.25">
      <c r="A49" s="33">
        <v>36</v>
      </c>
      <c r="B49" s="53" t="s">
        <v>471</v>
      </c>
      <c r="C49" s="42" t="s">
        <v>272</v>
      </c>
      <c r="D49" s="42">
        <v>2</v>
      </c>
      <c r="E49" s="42">
        <v>30</v>
      </c>
      <c r="F49" s="42">
        <v>28</v>
      </c>
      <c r="G49" s="42">
        <v>0</v>
      </c>
      <c r="H49" s="42">
        <v>2</v>
      </c>
      <c r="I49" s="33"/>
      <c r="J49" s="33"/>
      <c r="K49" s="60"/>
      <c r="L49" s="33"/>
      <c r="M49" s="60"/>
      <c r="N49" s="33"/>
      <c r="O49" s="33"/>
    </row>
    <row r="50" spans="1:15" s="13" customFormat="1" ht="18" customHeight="1" x14ac:dyDescent="0.25">
      <c r="A50" s="33">
        <v>37</v>
      </c>
      <c r="B50" s="53" t="s">
        <v>472</v>
      </c>
      <c r="C50" s="42" t="s">
        <v>272</v>
      </c>
      <c r="D50" s="42">
        <v>2</v>
      </c>
      <c r="E50" s="42">
        <v>30</v>
      </c>
      <c r="F50" s="42">
        <v>28</v>
      </c>
      <c r="G50" s="42">
        <v>0</v>
      </c>
      <c r="H50" s="42">
        <v>2</v>
      </c>
      <c r="I50" s="33"/>
      <c r="J50" s="33"/>
      <c r="K50" s="60"/>
      <c r="L50" s="33"/>
      <c r="M50" s="60"/>
      <c r="N50" s="33"/>
      <c r="O50" s="33"/>
    </row>
    <row r="51" spans="1:15" s="14" customFormat="1" ht="31.5" x14ac:dyDescent="0.25">
      <c r="A51" s="10" t="s">
        <v>60</v>
      </c>
      <c r="B51" s="39" t="s">
        <v>61</v>
      </c>
      <c r="C51" s="12"/>
      <c r="D51" s="10">
        <f>SUM(D52:D53)</f>
        <v>19</v>
      </c>
      <c r="E51" s="10">
        <f t="shared" ref="E51:N51" si="4">SUM(E52:E53)</f>
        <v>855</v>
      </c>
      <c r="F51" s="10">
        <f t="shared" si="4"/>
        <v>0</v>
      </c>
      <c r="G51" s="10">
        <f t="shared" si="4"/>
        <v>835</v>
      </c>
      <c r="H51" s="10">
        <f t="shared" si="4"/>
        <v>20</v>
      </c>
      <c r="I51" s="10">
        <f t="shared" si="4"/>
        <v>0</v>
      </c>
      <c r="J51" s="10">
        <f t="shared" si="4"/>
        <v>0</v>
      </c>
      <c r="K51" s="10">
        <f t="shared" si="4"/>
        <v>0</v>
      </c>
      <c r="L51" s="10">
        <f t="shared" si="4"/>
        <v>0</v>
      </c>
      <c r="M51" s="10">
        <f t="shared" si="4"/>
        <v>405</v>
      </c>
      <c r="N51" s="10">
        <f t="shared" si="4"/>
        <v>450</v>
      </c>
      <c r="O51" s="33"/>
    </row>
    <row r="52" spans="1:15" s="13" customFormat="1" x14ac:dyDescent="0.25">
      <c r="A52" s="33">
        <v>38</v>
      </c>
      <c r="B52" s="53" t="s">
        <v>62</v>
      </c>
      <c r="C52" s="42" t="s">
        <v>274</v>
      </c>
      <c r="D52" s="42">
        <v>9</v>
      </c>
      <c r="E52" s="42">
        <v>405</v>
      </c>
      <c r="F52" s="42">
        <v>0</v>
      </c>
      <c r="G52" s="42">
        <v>395</v>
      </c>
      <c r="H52" s="42">
        <v>10</v>
      </c>
      <c r="I52" s="33"/>
      <c r="J52" s="33"/>
      <c r="K52" s="33"/>
      <c r="L52" s="60"/>
      <c r="M52" s="42">
        <v>405</v>
      </c>
      <c r="N52" s="33"/>
      <c r="O52" s="10"/>
    </row>
    <row r="53" spans="1:15" s="14" customFormat="1" ht="18" customHeight="1" x14ac:dyDescent="0.25">
      <c r="A53" s="33">
        <v>39</v>
      </c>
      <c r="B53" s="206" t="s">
        <v>63</v>
      </c>
      <c r="C53" s="33" t="s">
        <v>274</v>
      </c>
      <c r="D53" s="42">
        <v>10</v>
      </c>
      <c r="E53" s="42">
        <v>450</v>
      </c>
      <c r="F53" s="42"/>
      <c r="G53" s="42">
        <v>440</v>
      </c>
      <c r="H53" s="42">
        <v>10</v>
      </c>
      <c r="I53" s="33"/>
      <c r="J53" s="33"/>
      <c r="K53" s="33"/>
      <c r="L53" s="33"/>
      <c r="M53" s="33"/>
      <c r="N53" s="42">
        <v>450</v>
      </c>
      <c r="O53" s="33"/>
    </row>
    <row r="54" spans="1:15" s="14" customFormat="1" ht="18" customHeight="1" x14ac:dyDescent="0.25">
      <c r="A54" s="10" t="s">
        <v>64</v>
      </c>
      <c r="B54" s="227" t="s">
        <v>696</v>
      </c>
      <c r="C54" s="10"/>
      <c r="D54" s="121">
        <f>SUM(D55:D57)</f>
        <v>5</v>
      </c>
      <c r="E54" s="121">
        <f t="shared" ref="E54:N54" si="5">SUM(E55:E57)</f>
        <v>120</v>
      </c>
      <c r="F54" s="121">
        <f t="shared" si="5"/>
        <v>28</v>
      </c>
      <c r="G54" s="121">
        <f t="shared" si="5"/>
        <v>87</v>
      </c>
      <c r="H54" s="121">
        <f t="shared" si="5"/>
        <v>5</v>
      </c>
      <c r="I54" s="121">
        <f t="shared" si="5"/>
        <v>0</v>
      </c>
      <c r="J54" s="121">
        <f t="shared" si="5"/>
        <v>0</v>
      </c>
      <c r="K54" s="121">
        <f t="shared" si="5"/>
        <v>0</v>
      </c>
      <c r="L54" s="121">
        <f t="shared" si="5"/>
        <v>0</v>
      </c>
      <c r="M54" s="121">
        <f t="shared" si="5"/>
        <v>0</v>
      </c>
      <c r="N54" s="121">
        <f t="shared" si="5"/>
        <v>120</v>
      </c>
      <c r="O54" s="42"/>
    </row>
    <row r="55" spans="1:15" ht="18" customHeight="1" x14ac:dyDescent="0.25">
      <c r="A55" s="33">
        <v>40</v>
      </c>
      <c r="B55" s="55" t="s">
        <v>65</v>
      </c>
      <c r="C55" s="42" t="s">
        <v>273</v>
      </c>
      <c r="D55" s="42">
        <v>2</v>
      </c>
      <c r="E55" s="42">
        <v>45</v>
      </c>
      <c r="F55" s="42">
        <v>14</v>
      </c>
      <c r="G55" s="42">
        <v>29</v>
      </c>
      <c r="H55" s="42">
        <v>2</v>
      </c>
      <c r="I55" s="33"/>
      <c r="J55" s="33"/>
      <c r="K55" s="33"/>
      <c r="L55" s="33"/>
      <c r="M55" s="33"/>
      <c r="N55" s="45">
        <v>45</v>
      </c>
      <c r="O55" s="121"/>
    </row>
    <row r="56" spans="1:15" ht="18" customHeight="1" x14ac:dyDescent="0.25">
      <c r="A56" s="33">
        <v>41</v>
      </c>
      <c r="B56" s="55" t="s">
        <v>66</v>
      </c>
      <c r="C56" s="42" t="s">
        <v>273</v>
      </c>
      <c r="D56" s="42">
        <v>2</v>
      </c>
      <c r="E56" s="42">
        <v>45</v>
      </c>
      <c r="F56" s="42">
        <v>14</v>
      </c>
      <c r="G56" s="42">
        <v>29</v>
      </c>
      <c r="H56" s="42">
        <v>2</v>
      </c>
      <c r="I56" s="33"/>
      <c r="J56" s="33"/>
      <c r="K56" s="33"/>
      <c r="L56" s="33"/>
      <c r="M56" s="33"/>
      <c r="N56" s="45">
        <v>45</v>
      </c>
      <c r="O56" s="45"/>
    </row>
    <row r="57" spans="1:15" ht="18" customHeight="1" x14ac:dyDescent="0.25">
      <c r="A57" s="33">
        <v>42</v>
      </c>
      <c r="B57" s="55" t="s">
        <v>67</v>
      </c>
      <c r="C57" s="33" t="s">
        <v>274</v>
      </c>
      <c r="D57" s="42">
        <v>1</v>
      </c>
      <c r="E57" s="42">
        <v>30</v>
      </c>
      <c r="F57" s="42">
        <v>0</v>
      </c>
      <c r="G57" s="42">
        <v>29</v>
      </c>
      <c r="H57" s="42">
        <v>1</v>
      </c>
      <c r="I57" s="33"/>
      <c r="J57" s="33"/>
      <c r="K57" s="33"/>
      <c r="L57" s="33"/>
      <c r="M57" s="33"/>
      <c r="N57" s="45">
        <v>30</v>
      </c>
      <c r="O57" s="45"/>
    </row>
    <row r="58" spans="1:15" ht="23.25" customHeight="1" x14ac:dyDescent="0.25">
      <c r="A58" s="258" t="s">
        <v>15</v>
      </c>
      <c r="B58" s="258"/>
      <c r="C58" s="10"/>
      <c r="D58" s="10">
        <f>D9+D17+D51+D54</f>
        <v>108</v>
      </c>
      <c r="E58" s="10">
        <f t="shared" ref="E58:N58" si="6">E9+E17+E51+E54</f>
        <v>2625</v>
      </c>
      <c r="F58" s="10">
        <f t="shared" si="6"/>
        <v>889</v>
      </c>
      <c r="G58" s="10">
        <f t="shared" si="6"/>
        <v>1641</v>
      </c>
      <c r="H58" s="10">
        <f t="shared" si="6"/>
        <v>95</v>
      </c>
      <c r="I58" s="10">
        <f t="shared" si="6"/>
        <v>375</v>
      </c>
      <c r="J58" s="10">
        <f t="shared" si="6"/>
        <v>435</v>
      </c>
      <c r="K58" s="10">
        <f t="shared" si="6"/>
        <v>390</v>
      </c>
      <c r="L58" s="10">
        <f t="shared" si="6"/>
        <v>390</v>
      </c>
      <c r="M58" s="10">
        <f t="shared" si="6"/>
        <v>435</v>
      </c>
      <c r="N58" s="10">
        <f t="shared" si="6"/>
        <v>570</v>
      </c>
      <c r="O58" s="45"/>
    </row>
    <row r="60" spans="1:15" s="150" customFormat="1" ht="23.25" customHeight="1" x14ac:dyDescent="0.2">
      <c r="A60" s="257" t="s">
        <v>686</v>
      </c>
      <c r="B60" s="257"/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  <c r="O60" s="24"/>
    </row>
    <row r="61" spans="1:15" s="147" customFormat="1" ht="16.5" x14ac:dyDescent="0.25">
      <c r="A61" s="228"/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105"/>
    </row>
    <row r="62" spans="1:15" s="147" customFormat="1" ht="16.5" x14ac:dyDescent="0.25">
      <c r="A62" s="228"/>
      <c r="B62" s="105"/>
      <c r="C62" s="107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</row>
    <row r="63" spans="1:15" x14ac:dyDescent="0.25">
      <c r="B63" s="106"/>
    </row>
    <row r="64" spans="1:15" x14ac:dyDescent="0.25">
      <c r="B64" s="106"/>
    </row>
  </sheetData>
  <mergeCells count="14">
    <mergeCell ref="O7:O8"/>
    <mergeCell ref="B61:N61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0:N60"/>
    <mergeCell ref="A58:B58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2BCA5-AF3E-4BDD-941B-28C51426B082}">
  <dimension ref="A1:O71"/>
  <sheetViews>
    <sheetView topLeftCell="A53" zoomScaleNormal="100" workbookViewId="0">
      <selection activeCell="S68" sqref="S68"/>
    </sheetView>
  </sheetViews>
  <sheetFormatPr defaultColWidth="8.875" defaultRowHeight="15.75" x14ac:dyDescent="0.25"/>
  <cols>
    <col min="1" max="1" width="4.75" style="105" customWidth="1"/>
    <col min="2" max="2" width="30.75" style="105" customWidth="1"/>
    <col min="3" max="3" width="8.5" style="23" customWidth="1"/>
    <col min="4" max="4" width="7.125" style="105" customWidth="1"/>
    <col min="5" max="5" width="6.375" style="105" customWidth="1"/>
    <col min="6" max="6" width="5.5" style="105" bestFit="1" customWidth="1"/>
    <col min="7" max="7" width="5.125" style="105" bestFit="1" customWidth="1"/>
    <col min="8" max="8" width="5.25" style="105" bestFit="1" customWidth="1"/>
    <col min="9" max="14" width="7.75" style="105" customWidth="1"/>
    <col min="15" max="15" width="4.375" style="105" customWidth="1"/>
    <col min="16" max="16384" width="8.875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2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5" s="6" customFormat="1" ht="30" customHeight="1" x14ac:dyDescent="0.25">
      <c r="A5" s="248" t="s">
        <v>701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5" s="7" customFormat="1" ht="23.25" customHeight="1" x14ac:dyDescent="0.25">
      <c r="A6" s="7" t="s">
        <v>418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50" t="s">
        <v>5</v>
      </c>
      <c r="B7" s="250" t="s">
        <v>6</v>
      </c>
      <c r="C7" s="255" t="s">
        <v>271</v>
      </c>
      <c r="D7" s="250" t="s">
        <v>7</v>
      </c>
      <c r="E7" s="252" t="s">
        <v>8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41" t="s">
        <v>566</v>
      </c>
    </row>
    <row r="8" spans="1:15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19</v>
      </c>
      <c r="K8" s="12" t="s">
        <v>576</v>
      </c>
      <c r="L8" s="12" t="s">
        <v>577</v>
      </c>
      <c r="M8" s="12" t="s">
        <v>644</v>
      </c>
      <c r="N8" s="12" t="s">
        <v>645</v>
      </c>
      <c r="O8" s="242"/>
    </row>
    <row r="9" spans="1:15" s="13" customFormat="1" x14ac:dyDescent="0.25">
      <c r="A9" s="30" t="s">
        <v>20</v>
      </c>
      <c r="B9" s="36" t="s">
        <v>21</v>
      </c>
      <c r="C9" s="30"/>
      <c r="D9" s="30">
        <f t="shared" ref="D9:N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30">
        <f t="shared" si="0"/>
        <v>225</v>
      </c>
      <c r="J9" s="30">
        <f t="shared" si="0"/>
        <v>210</v>
      </c>
      <c r="K9" s="30">
        <f t="shared" si="0"/>
        <v>0</v>
      </c>
      <c r="L9" s="30">
        <f t="shared" si="0"/>
        <v>0</v>
      </c>
      <c r="M9" s="30">
        <f t="shared" si="0"/>
        <v>0</v>
      </c>
      <c r="N9" s="30">
        <f t="shared" si="0"/>
        <v>0</v>
      </c>
      <c r="O9" s="30"/>
    </row>
    <row r="10" spans="1:15" s="14" customFormat="1" x14ac:dyDescent="0.25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/>
      <c r="J10" s="40">
        <v>75</v>
      </c>
      <c r="K10" s="138"/>
      <c r="L10" s="31"/>
      <c r="M10" s="31"/>
      <c r="N10" s="31"/>
      <c r="O10" s="31"/>
    </row>
    <row r="11" spans="1:15" s="14" customFormat="1" x14ac:dyDescent="0.25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v>75</v>
      </c>
      <c r="K11" s="138"/>
      <c r="L11" s="31"/>
      <c r="M11" s="31"/>
      <c r="N11" s="32"/>
      <c r="O11" s="32"/>
    </row>
    <row r="12" spans="1:15" s="14" customFormat="1" x14ac:dyDescent="0.25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v>30</v>
      </c>
      <c r="J12" s="40"/>
      <c r="K12" s="138"/>
      <c r="L12" s="31"/>
      <c r="M12" s="33"/>
      <c r="N12" s="31"/>
      <c r="O12" s="31"/>
    </row>
    <row r="13" spans="1:15" s="14" customFormat="1" x14ac:dyDescent="0.25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60</v>
      </c>
      <c r="J13" s="40"/>
      <c r="K13" s="138"/>
      <c r="L13" s="31"/>
      <c r="M13" s="33"/>
      <c r="N13" s="31"/>
      <c r="O13" s="31"/>
    </row>
    <row r="14" spans="1:15" s="14" customFormat="1" x14ac:dyDescent="0.25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v>60</v>
      </c>
      <c r="J14" s="40"/>
      <c r="K14" s="138"/>
      <c r="L14" s="31"/>
      <c r="M14" s="31"/>
      <c r="N14" s="31"/>
      <c r="O14" s="31"/>
    </row>
    <row r="15" spans="1:15" s="14" customFormat="1" x14ac:dyDescent="0.25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v>60</v>
      </c>
      <c r="K15" s="138"/>
      <c r="L15" s="31"/>
      <c r="M15" s="31"/>
      <c r="N15" s="31"/>
      <c r="O15" s="31"/>
    </row>
    <row r="16" spans="1:15" s="14" customFormat="1" x14ac:dyDescent="0.25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v>75</v>
      </c>
      <c r="J16" s="40"/>
      <c r="K16" s="138"/>
      <c r="L16" s="31"/>
      <c r="M16" s="33"/>
      <c r="N16" s="31"/>
      <c r="O16" s="31"/>
    </row>
    <row r="17" spans="1:15" s="13" customFormat="1" x14ac:dyDescent="0.25">
      <c r="A17" s="32" t="s">
        <v>29</v>
      </c>
      <c r="B17" s="134" t="s">
        <v>103</v>
      </c>
      <c r="C17" s="114"/>
      <c r="D17" s="32">
        <f t="shared" ref="D17:N17" si="1">D18+D31</f>
        <v>53</v>
      </c>
      <c r="E17" s="32">
        <f t="shared" si="1"/>
        <v>900</v>
      </c>
      <c r="F17" s="32">
        <f t="shared" si="1"/>
        <v>618</v>
      </c>
      <c r="G17" s="32">
        <f t="shared" si="1"/>
        <v>237</v>
      </c>
      <c r="H17" s="32">
        <f t="shared" si="1"/>
        <v>45</v>
      </c>
      <c r="I17" s="32">
        <f t="shared" si="1"/>
        <v>120</v>
      </c>
      <c r="J17" s="32">
        <f t="shared" si="1"/>
        <v>120</v>
      </c>
      <c r="K17" s="32">
        <f t="shared" si="1"/>
        <v>330</v>
      </c>
      <c r="L17" s="32">
        <f t="shared" si="1"/>
        <v>345</v>
      </c>
      <c r="M17" s="32">
        <f t="shared" si="1"/>
        <v>15</v>
      </c>
      <c r="N17" s="32">
        <f t="shared" si="1"/>
        <v>0</v>
      </c>
      <c r="O17" s="32"/>
    </row>
    <row r="18" spans="1:15" s="13" customFormat="1" x14ac:dyDescent="0.25">
      <c r="A18" s="32" t="s">
        <v>31</v>
      </c>
      <c r="B18" s="52" t="s">
        <v>32</v>
      </c>
      <c r="C18" s="32"/>
      <c r="D18" s="32">
        <f t="shared" ref="D18:N18" si="2">SUM(D19:D30)</f>
        <v>23</v>
      </c>
      <c r="E18" s="32">
        <f t="shared" si="2"/>
        <v>420</v>
      </c>
      <c r="F18" s="32">
        <f t="shared" si="2"/>
        <v>258</v>
      </c>
      <c r="G18" s="32">
        <f t="shared" si="2"/>
        <v>145</v>
      </c>
      <c r="H18" s="32">
        <f t="shared" si="2"/>
        <v>17</v>
      </c>
      <c r="I18" s="32">
        <f t="shared" si="2"/>
        <v>120</v>
      </c>
      <c r="J18" s="32">
        <f t="shared" si="2"/>
        <v>120</v>
      </c>
      <c r="K18" s="32">
        <f t="shared" si="2"/>
        <v>180</v>
      </c>
      <c r="L18" s="32">
        <f t="shared" si="2"/>
        <v>0</v>
      </c>
      <c r="M18" s="32">
        <f t="shared" si="2"/>
        <v>0</v>
      </c>
      <c r="N18" s="32">
        <f t="shared" si="2"/>
        <v>0</v>
      </c>
      <c r="O18" s="32"/>
    </row>
    <row r="19" spans="1:15" s="14" customFormat="1" x14ac:dyDescent="0.25">
      <c r="A19" s="40">
        <v>8</v>
      </c>
      <c r="B19" s="117" t="s">
        <v>104</v>
      </c>
      <c r="C19" s="118" t="s">
        <v>272</v>
      </c>
      <c r="D19" s="118">
        <v>1</v>
      </c>
      <c r="E19" s="118">
        <v>15</v>
      </c>
      <c r="F19" s="118">
        <v>14</v>
      </c>
      <c r="G19" s="118">
        <v>0</v>
      </c>
      <c r="H19" s="118">
        <v>1</v>
      </c>
      <c r="I19" s="40">
        <v>15</v>
      </c>
      <c r="J19" s="40"/>
      <c r="K19" s="40"/>
      <c r="L19" s="40"/>
      <c r="M19" s="40"/>
      <c r="N19" s="40"/>
      <c r="O19" s="40"/>
    </row>
    <row r="20" spans="1:15" s="14" customFormat="1" x14ac:dyDescent="0.25">
      <c r="A20" s="40">
        <v>9</v>
      </c>
      <c r="B20" s="117" t="s">
        <v>105</v>
      </c>
      <c r="C20" s="118" t="s">
        <v>273</v>
      </c>
      <c r="D20" s="118">
        <v>3</v>
      </c>
      <c r="E20" s="118">
        <v>60</v>
      </c>
      <c r="F20" s="118">
        <v>29</v>
      </c>
      <c r="G20" s="118">
        <v>29</v>
      </c>
      <c r="H20" s="118">
        <v>2</v>
      </c>
      <c r="I20" s="42">
        <v>60</v>
      </c>
      <c r="J20" s="42"/>
      <c r="K20" s="12"/>
      <c r="L20" s="12"/>
      <c r="M20" s="12"/>
      <c r="N20" s="12"/>
      <c r="O20" s="12"/>
    </row>
    <row r="21" spans="1:15" s="14" customFormat="1" x14ac:dyDescent="0.25">
      <c r="A21" s="40">
        <v>10</v>
      </c>
      <c r="B21" s="117" t="s">
        <v>36</v>
      </c>
      <c r="C21" s="118" t="s">
        <v>272</v>
      </c>
      <c r="D21" s="118">
        <v>1</v>
      </c>
      <c r="E21" s="118">
        <v>15</v>
      </c>
      <c r="F21" s="118">
        <v>14</v>
      </c>
      <c r="G21" s="118">
        <v>0</v>
      </c>
      <c r="H21" s="118">
        <v>1</v>
      </c>
      <c r="I21" s="42">
        <v>15</v>
      </c>
      <c r="J21" s="42"/>
      <c r="K21" s="12"/>
      <c r="L21" s="12"/>
      <c r="M21" s="12"/>
      <c r="N21" s="12"/>
      <c r="O21" s="12"/>
    </row>
    <row r="22" spans="1:15" s="14" customFormat="1" x14ac:dyDescent="0.25">
      <c r="A22" s="40">
        <v>11</v>
      </c>
      <c r="B22" s="117" t="s">
        <v>106</v>
      </c>
      <c r="C22" s="118" t="s">
        <v>273</v>
      </c>
      <c r="D22" s="118">
        <v>2</v>
      </c>
      <c r="E22" s="118">
        <v>45</v>
      </c>
      <c r="F22" s="118">
        <v>14</v>
      </c>
      <c r="G22" s="118">
        <v>29</v>
      </c>
      <c r="H22" s="118">
        <v>2</v>
      </c>
      <c r="I22" s="42"/>
      <c r="J22" s="42"/>
      <c r="K22" s="42">
        <v>45</v>
      </c>
      <c r="L22" s="12"/>
      <c r="M22" s="12"/>
      <c r="N22" s="12"/>
      <c r="O22" s="12"/>
    </row>
    <row r="23" spans="1:15" s="14" customFormat="1" x14ac:dyDescent="0.25">
      <c r="A23" s="40">
        <v>12</v>
      </c>
      <c r="B23" s="117" t="s">
        <v>40</v>
      </c>
      <c r="C23" s="118" t="s">
        <v>272</v>
      </c>
      <c r="D23" s="118">
        <v>2</v>
      </c>
      <c r="E23" s="118">
        <v>30</v>
      </c>
      <c r="F23" s="118">
        <v>29</v>
      </c>
      <c r="G23" s="118">
        <v>0</v>
      </c>
      <c r="H23" s="118">
        <v>1</v>
      </c>
      <c r="I23" s="42"/>
      <c r="J23" s="42">
        <v>30</v>
      </c>
      <c r="K23" s="12"/>
      <c r="L23" s="12"/>
      <c r="M23" s="12"/>
      <c r="N23" s="12"/>
      <c r="O23" s="12"/>
    </row>
    <row r="24" spans="1:15" s="14" customFormat="1" x14ac:dyDescent="0.25">
      <c r="A24" s="40">
        <v>13</v>
      </c>
      <c r="B24" s="117" t="s">
        <v>107</v>
      </c>
      <c r="C24" s="118" t="s">
        <v>272</v>
      </c>
      <c r="D24" s="118">
        <v>2</v>
      </c>
      <c r="E24" s="118">
        <v>30</v>
      </c>
      <c r="F24" s="118">
        <v>29</v>
      </c>
      <c r="G24" s="118">
        <v>0</v>
      </c>
      <c r="H24" s="118">
        <v>1</v>
      </c>
      <c r="I24" s="42"/>
      <c r="J24" s="42">
        <v>30</v>
      </c>
      <c r="K24" s="12"/>
      <c r="L24" s="12"/>
      <c r="M24" s="12"/>
      <c r="N24" s="12"/>
      <c r="O24" s="12"/>
    </row>
    <row r="25" spans="1:15" s="14" customFormat="1" x14ac:dyDescent="0.25">
      <c r="A25" s="40">
        <v>14</v>
      </c>
      <c r="B25" s="117" t="s">
        <v>108</v>
      </c>
      <c r="C25" s="118" t="s">
        <v>272</v>
      </c>
      <c r="D25" s="118">
        <v>2</v>
      </c>
      <c r="E25" s="118">
        <v>30</v>
      </c>
      <c r="F25" s="118">
        <v>29</v>
      </c>
      <c r="G25" s="118">
        <v>0</v>
      </c>
      <c r="H25" s="118">
        <v>1</v>
      </c>
      <c r="I25" s="42">
        <v>30</v>
      </c>
      <c r="J25" s="42"/>
      <c r="K25" s="12"/>
      <c r="L25" s="12"/>
      <c r="M25" s="12"/>
      <c r="N25" s="12"/>
      <c r="O25" s="12"/>
    </row>
    <row r="26" spans="1:15" s="14" customFormat="1" x14ac:dyDescent="0.25">
      <c r="A26" s="40">
        <v>15</v>
      </c>
      <c r="B26" s="117" t="s">
        <v>109</v>
      </c>
      <c r="C26" s="118" t="s">
        <v>273</v>
      </c>
      <c r="D26" s="118">
        <v>3</v>
      </c>
      <c r="E26" s="118">
        <v>60</v>
      </c>
      <c r="F26" s="118">
        <v>29</v>
      </c>
      <c r="G26" s="118">
        <v>29</v>
      </c>
      <c r="H26" s="118">
        <v>2</v>
      </c>
      <c r="I26" s="42"/>
      <c r="J26" s="42">
        <v>60</v>
      </c>
      <c r="K26" s="12"/>
      <c r="L26" s="12"/>
      <c r="M26" s="12"/>
      <c r="N26" s="12"/>
      <c r="O26" s="12"/>
    </row>
    <row r="27" spans="1:15" s="14" customFormat="1" x14ac:dyDescent="0.25">
      <c r="A27" s="40">
        <v>16</v>
      </c>
      <c r="B27" s="117" t="s">
        <v>110</v>
      </c>
      <c r="C27" s="118" t="s">
        <v>273</v>
      </c>
      <c r="D27" s="118">
        <v>3</v>
      </c>
      <c r="E27" s="118">
        <v>60</v>
      </c>
      <c r="F27" s="118">
        <v>29</v>
      </c>
      <c r="G27" s="118">
        <v>29</v>
      </c>
      <c r="H27" s="118">
        <v>2</v>
      </c>
      <c r="I27" s="42"/>
      <c r="J27" s="42"/>
      <c r="K27" s="42">
        <v>60</v>
      </c>
      <c r="L27" s="12"/>
      <c r="M27" s="12"/>
      <c r="N27" s="12"/>
      <c r="O27" s="12"/>
    </row>
    <row r="28" spans="1:15" s="14" customFormat="1" x14ac:dyDescent="0.25">
      <c r="A28" s="40">
        <v>17</v>
      </c>
      <c r="B28" s="117" t="s">
        <v>111</v>
      </c>
      <c r="C28" s="118" t="s">
        <v>273</v>
      </c>
      <c r="D28" s="118">
        <v>2</v>
      </c>
      <c r="E28" s="118">
        <v>45</v>
      </c>
      <c r="F28" s="118">
        <v>14</v>
      </c>
      <c r="G28" s="118">
        <v>29</v>
      </c>
      <c r="H28" s="118">
        <v>2</v>
      </c>
      <c r="I28" s="42"/>
      <c r="J28" s="42"/>
      <c r="K28" s="42">
        <v>45</v>
      </c>
      <c r="L28" s="12"/>
      <c r="M28" s="12"/>
      <c r="N28" s="12"/>
      <c r="O28" s="12"/>
    </row>
    <row r="29" spans="1:15" s="13" customFormat="1" ht="31.5" x14ac:dyDescent="0.25">
      <c r="A29" s="40">
        <v>18</v>
      </c>
      <c r="B29" s="117" t="s">
        <v>112</v>
      </c>
      <c r="C29" s="118" t="s">
        <v>272</v>
      </c>
      <c r="D29" s="118">
        <v>1</v>
      </c>
      <c r="E29" s="118">
        <v>15</v>
      </c>
      <c r="F29" s="118">
        <v>14</v>
      </c>
      <c r="G29" s="118">
        <v>0</v>
      </c>
      <c r="H29" s="118">
        <v>1</v>
      </c>
      <c r="I29" s="42"/>
      <c r="J29" s="42"/>
      <c r="K29" s="42">
        <v>15</v>
      </c>
      <c r="L29" s="12"/>
      <c r="M29" s="12"/>
      <c r="N29" s="12"/>
      <c r="O29" s="12"/>
    </row>
    <row r="30" spans="1:15" s="13" customFormat="1" x14ac:dyDescent="0.25">
      <c r="A30" s="40">
        <v>19</v>
      </c>
      <c r="B30" s="117" t="s">
        <v>113</v>
      </c>
      <c r="C30" s="118" t="s">
        <v>272</v>
      </c>
      <c r="D30" s="118">
        <v>1</v>
      </c>
      <c r="E30" s="118">
        <v>15</v>
      </c>
      <c r="F30" s="118">
        <v>14</v>
      </c>
      <c r="G30" s="118">
        <v>0</v>
      </c>
      <c r="H30" s="118">
        <v>1</v>
      </c>
      <c r="I30" s="42"/>
      <c r="J30" s="42"/>
      <c r="K30" s="42">
        <v>15</v>
      </c>
      <c r="L30" s="12"/>
      <c r="M30" s="12"/>
      <c r="N30" s="12"/>
      <c r="O30" s="12"/>
    </row>
    <row r="31" spans="1:15" s="13" customFormat="1" ht="21" customHeight="1" x14ac:dyDescent="0.25">
      <c r="A31" s="32" t="s">
        <v>42</v>
      </c>
      <c r="B31" s="134" t="s">
        <v>43</v>
      </c>
      <c r="C31" s="114"/>
      <c r="D31" s="32">
        <f>SUM(D32:D48)</f>
        <v>30</v>
      </c>
      <c r="E31" s="32">
        <f t="shared" ref="E31:N31" si="3">SUM(E32:E48)</f>
        <v>480</v>
      </c>
      <c r="F31" s="32">
        <f t="shared" si="3"/>
        <v>360</v>
      </c>
      <c r="G31" s="32">
        <f t="shared" si="3"/>
        <v>92</v>
      </c>
      <c r="H31" s="32">
        <f t="shared" si="3"/>
        <v>28</v>
      </c>
      <c r="I31" s="32">
        <f t="shared" si="3"/>
        <v>0</v>
      </c>
      <c r="J31" s="32">
        <f t="shared" si="3"/>
        <v>0</v>
      </c>
      <c r="K31" s="32">
        <f t="shared" si="3"/>
        <v>150</v>
      </c>
      <c r="L31" s="32">
        <f t="shared" si="3"/>
        <v>345</v>
      </c>
      <c r="M31" s="32">
        <f t="shared" si="3"/>
        <v>15</v>
      </c>
      <c r="N31" s="32">
        <f t="shared" si="3"/>
        <v>0</v>
      </c>
      <c r="O31" s="42"/>
    </row>
    <row r="32" spans="1:15" s="13" customFormat="1" x14ac:dyDescent="0.25">
      <c r="A32" s="48">
        <v>20</v>
      </c>
      <c r="B32" s="117" t="s">
        <v>115</v>
      </c>
      <c r="C32" s="118" t="s">
        <v>273</v>
      </c>
      <c r="D32" s="118">
        <v>2</v>
      </c>
      <c r="E32" s="118">
        <v>45</v>
      </c>
      <c r="F32" s="118">
        <v>14</v>
      </c>
      <c r="G32" s="118">
        <v>29</v>
      </c>
      <c r="H32" s="118">
        <v>2</v>
      </c>
      <c r="I32" s="42"/>
      <c r="J32" s="42"/>
      <c r="K32" s="42"/>
      <c r="L32" s="42">
        <v>45</v>
      </c>
      <c r="M32" s="42"/>
      <c r="N32" s="12"/>
      <c r="O32" s="32"/>
    </row>
    <row r="33" spans="1:15" s="13" customFormat="1" x14ac:dyDescent="0.25">
      <c r="A33" s="48">
        <v>21</v>
      </c>
      <c r="B33" s="117" t="s">
        <v>116</v>
      </c>
      <c r="C33" s="118" t="s">
        <v>272</v>
      </c>
      <c r="D33" s="118">
        <v>1</v>
      </c>
      <c r="E33" s="118">
        <v>15</v>
      </c>
      <c r="F33" s="118">
        <v>14</v>
      </c>
      <c r="G33" s="118">
        <v>0</v>
      </c>
      <c r="H33" s="118">
        <v>1</v>
      </c>
      <c r="I33" s="42"/>
      <c r="J33" s="42"/>
      <c r="K33" s="42"/>
      <c r="L33" s="42">
        <v>15</v>
      </c>
      <c r="M33" s="42"/>
      <c r="N33" s="12"/>
      <c r="O33" s="12"/>
    </row>
    <row r="34" spans="1:15" s="13" customFormat="1" x14ac:dyDescent="0.25">
      <c r="A34" s="48">
        <v>22</v>
      </c>
      <c r="B34" s="117" t="s">
        <v>117</v>
      </c>
      <c r="C34" s="118" t="s">
        <v>272</v>
      </c>
      <c r="D34" s="118">
        <v>1</v>
      </c>
      <c r="E34" s="118">
        <v>15</v>
      </c>
      <c r="F34" s="118">
        <v>14</v>
      </c>
      <c r="G34" s="118">
        <v>0</v>
      </c>
      <c r="H34" s="118">
        <v>1</v>
      </c>
      <c r="I34" s="42"/>
      <c r="J34" s="42"/>
      <c r="K34" s="42">
        <v>15</v>
      </c>
      <c r="L34" s="42"/>
      <c r="M34" s="42"/>
      <c r="N34" s="12"/>
      <c r="O34" s="12"/>
    </row>
    <row r="35" spans="1:15" s="13" customFormat="1" x14ac:dyDescent="0.25">
      <c r="A35" s="48">
        <v>23</v>
      </c>
      <c r="B35" s="117" t="s">
        <v>118</v>
      </c>
      <c r="C35" s="118" t="s">
        <v>272</v>
      </c>
      <c r="D35" s="118">
        <v>1</v>
      </c>
      <c r="E35" s="118">
        <v>15</v>
      </c>
      <c r="F35" s="118">
        <v>14</v>
      </c>
      <c r="G35" s="118">
        <v>0</v>
      </c>
      <c r="H35" s="118">
        <v>1</v>
      </c>
      <c r="I35" s="42"/>
      <c r="J35" s="42"/>
      <c r="K35" s="42">
        <v>15</v>
      </c>
      <c r="L35" s="42"/>
      <c r="M35" s="42"/>
      <c r="N35" s="12"/>
      <c r="O35" s="12"/>
    </row>
    <row r="36" spans="1:15" s="13" customFormat="1" ht="31.5" x14ac:dyDescent="0.25">
      <c r="A36" s="48">
        <v>24</v>
      </c>
      <c r="B36" s="117" t="s">
        <v>119</v>
      </c>
      <c r="C36" s="118" t="s">
        <v>273</v>
      </c>
      <c r="D36" s="118">
        <v>4</v>
      </c>
      <c r="E36" s="118">
        <v>60</v>
      </c>
      <c r="F36" s="118">
        <v>48</v>
      </c>
      <c r="G36" s="118">
        <v>10</v>
      </c>
      <c r="H36" s="118">
        <v>2</v>
      </c>
      <c r="I36" s="42"/>
      <c r="J36" s="42"/>
      <c r="K36" s="42">
        <v>60</v>
      </c>
      <c r="L36" s="42"/>
      <c r="M36" s="42"/>
      <c r="N36" s="12"/>
      <c r="O36" s="12"/>
    </row>
    <row r="37" spans="1:15" s="13" customFormat="1" ht="31.5" x14ac:dyDescent="0.25">
      <c r="A37" s="48">
        <v>25</v>
      </c>
      <c r="B37" s="117" t="s">
        <v>120</v>
      </c>
      <c r="C37" s="118" t="s">
        <v>272</v>
      </c>
      <c r="D37" s="118">
        <v>2</v>
      </c>
      <c r="E37" s="118">
        <v>30</v>
      </c>
      <c r="F37" s="118">
        <v>28</v>
      </c>
      <c r="G37" s="118">
        <v>0</v>
      </c>
      <c r="H37" s="118">
        <v>2</v>
      </c>
      <c r="I37" s="42"/>
      <c r="J37" s="42"/>
      <c r="K37" s="42">
        <v>30</v>
      </c>
      <c r="L37" s="42"/>
      <c r="M37" s="42"/>
      <c r="N37" s="12"/>
      <c r="O37" s="12"/>
    </row>
    <row r="38" spans="1:15" s="13" customFormat="1" ht="26.25" customHeight="1" x14ac:dyDescent="0.25">
      <c r="A38" s="48">
        <v>26</v>
      </c>
      <c r="B38" s="117" t="s">
        <v>121</v>
      </c>
      <c r="C38" s="118" t="s">
        <v>272</v>
      </c>
      <c r="D38" s="118">
        <v>2</v>
      </c>
      <c r="E38" s="118">
        <v>30</v>
      </c>
      <c r="F38" s="118">
        <v>28</v>
      </c>
      <c r="G38" s="118">
        <v>0</v>
      </c>
      <c r="H38" s="118">
        <v>2</v>
      </c>
      <c r="I38" s="42"/>
      <c r="J38" s="42"/>
      <c r="K38" s="42"/>
      <c r="L38" s="42">
        <v>30</v>
      </c>
      <c r="M38" s="42"/>
      <c r="N38" s="12"/>
      <c r="O38" s="12"/>
    </row>
    <row r="39" spans="1:15" s="13" customFormat="1" ht="31.5" x14ac:dyDescent="0.25">
      <c r="A39" s="48">
        <v>27</v>
      </c>
      <c r="B39" s="117" t="s">
        <v>122</v>
      </c>
      <c r="C39" s="118" t="s">
        <v>272</v>
      </c>
      <c r="D39" s="118">
        <v>2</v>
      </c>
      <c r="E39" s="118">
        <v>30</v>
      </c>
      <c r="F39" s="118">
        <v>28</v>
      </c>
      <c r="G39" s="118">
        <v>0</v>
      </c>
      <c r="H39" s="118">
        <v>2</v>
      </c>
      <c r="I39" s="42"/>
      <c r="J39" s="42"/>
      <c r="K39" s="42"/>
      <c r="L39" s="42">
        <v>30</v>
      </c>
      <c r="M39" s="42"/>
      <c r="N39" s="12"/>
      <c r="O39" s="12"/>
    </row>
    <row r="40" spans="1:15" s="13" customFormat="1" x14ac:dyDescent="0.25">
      <c r="A40" s="48">
        <v>28</v>
      </c>
      <c r="B40" s="117" t="s">
        <v>123</v>
      </c>
      <c r="C40" s="118" t="s">
        <v>272</v>
      </c>
      <c r="D40" s="118">
        <v>2</v>
      </c>
      <c r="E40" s="118">
        <v>30</v>
      </c>
      <c r="F40" s="118">
        <v>28</v>
      </c>
      <c r="G40" s="118">
        <v>0</v>
      </c>
      <c r="H40" s="118">
        <v>2</v>
      </c>
      <c r="I40" s="42"/>
      <c r="J40" s="42"/>
      <c r="K40" s="42">
        <v>30</v>
      </c>
      <c r="L40" s="42"/>
      <c r="M40" s="42"/>
      <c r="N40" s="12"/>
      <c r="O40" s="12"/>
    </row>
    <row r="41" spans="1:15" s="13" customFormat="1" x14ac:dyDescent="0.25">
      <c r="A41" s="48">
        <v>29</v>
      </c>
      <c r="B41" s="117" t="s">
        <v>124</v>
      </c>
      <c r="C41" s="118" t="s">
        <v>272</v>
      </c>
      <c r="D41" s="118">
        <v>2</v>
      </c>
      <c r="E41" s="118">
        <v>30</v>
      </c>
      <c r="F41" s="118">
        <v>28</v>
      </c>
      <c r="G41" s="118">
        <v>0</v>
      </c>
      <c r="H41" s="118">
        <v>2</v>
      </c>
      <c r="I41" s="42"/>
      <c r="J41" s="42"/>
      <c r="K41" s="42"/>
      <c r="L41" s="42">
        <v>30</v>
      </c>
      <c r="M41" s="42"/>
      <c r="N41" s="12"/>
      <c r="O41" s="12"/>
    </row>
    <row r="42" spans="1:15" s="13" customFormat="1" ht="31.5" x14ac:dyDescent="0.25">
      <c r="A42" s="48">
        <v>30</v>
      </c>
      <c r="B42" s="117" t="s">
        <v>125</v>
      </c>
      <c r="C42" s="118" t="s">
        <v>273</v>
      </c>
      <c r="D42" s="118">
        <v>2</v>
      </c>
      <c r="E42" s="118">
        <v>30</v>
      </c>
      <c r="F42" s="118">
        <v>18</v>
      </c>
      <c r="G42" s="118">
        <v>10</v>
      </c>
      <c r="H42" s="118">
        <v>2</v>
      </c>
      <c r="I42" s="42"/>
      <c r="J42" s="42"/>
      <c r="K42" s="42"/>
      <c r="L42" s="42">
        <v>30</v>
      </c>
      <c r="M42" s="42"/>
      <c r="N42" s="12"/>
      <c r="O42" s="12"/>
    </row>
    <row r="43" spans="1:15" s="14" customFormat="1" x14ac:dyDescent="0.25">
      <c r="A43" s="48">
        <v>31</v>
      </c>
      <c r="B43" s="117" t="s">
        <v>126</v>
      </c>
      <c r="C43" s="118" t="s">
        <v>273</v>
      </c>
      <c r="D43" s="118">
        <v>1</v>
      </c>
      <c r="E43" s="118">
        <v>15</v>
      </c>
      <c r="F43" s="118">
        <v>14</v>
      </c>
      <c r="G43" s="118">
        <v>0</v>
      </c>
      <c r="H43" s="118">
        <v>1</v>
      </c>
      <c r="I43" s="42"/>
      <c r="J43" s="42"/>
      <c r="K43" s="42"/>
      <c r="L43" s="42">
        <v>45</v>
      </c>
      <c r="M43" s="42"/>
      <c r="N43" s="12"/>
      <c r="O43" s="12"/>
    </row>
    <row r="44" spans="1:15" s="14" customFormat="1" ht="31.5" x14ac:dyDescent="0.25">
      <c r="A44" s="48">
        <v>32</v>
      </c>
      <c r="B44" s="117" t="s">
        <v>127</v>
      </c>
      <c r="C44" s="118" t="s">
        <v>272</v>
      </c>
      <c r="D44" s="118">
        <v>1</v>
      </c>
      <c r="E44" s="118">
        <v>15</v>
      </c>
      <c r="F44" s="118">
        <v>14</v>
      </c>
      <c r="G44" s="118">
        <v>0</v>
      </c>
      <c r="H44" s="118">
        <v>1</v>
      </c>
      <c r="I44" s="42"/>
      <c r="J44" s="42"/>
      <c r="K44" s="42"/>
      <c r="L44" s="42">
        <v>15</v>
      </c>
      <c r="M44" s="42"/>
      <c r="N44" s="12"/>
      <c r="O44" s="12"/>
    </row>
    <row r="45" spans="1:15" s="14" customFormat="1" x14ac:dyDescent="0.25">
      <c r="A45" s="48">
        <v>33</v>
      </c>
      <c r="B45" s="117" t="s">
        <v>128</v>
      </c>
      <c r="C45" s="118" t="s">
        <v>273</v>
      </c>
      <c r="D45" s="118">
        <v>2</v>
      </c>
      <c r="E45" s="118">
        <v>30</v>
      </c>
      <c r="F45" s="118">
        <v>14</v>
      </c>
      <c r="G45" s="118">
        <v>14</v>
      </c>
      <c r="H45" s="118">
        <v>2</v>
      </c>
      <c r="I45" s="42"/>
      <c r="J45" s="42"/>
      <c r="K45" s="42"/>
      <c r="L45" s="42">
        <v>30</v>
      </c>
      <c r="M45" s="42"/>
      <c r="N45" s="12"/>
      <c r="O45" s="12"/>
    </row>
    <row r="46" spans="1:15" s="14" customFormat="1" x14ac:dyDescent="0.25">
      <c r="A46" s="48">
        <v>34</v>
      </c>
      <c r="B46" s="117" t="s">
        <v>129</v>
      </c>
      <c r="C46" s="118" t="s">
        <v>273</v>
      </c>
      <c r="D46" s="118">
        <v>2</v>
      </c>
      <c r="E46" s="118">
        <v>45</v>
      </c>
      <c r="F46" s="118">
        <v>14</v>
      </c>
      <c r="G46" s="118">
        <v>29</v>
      </c>
      <c r="H46" s="118">
        <v>2</v>
      </c>
      <c r="I46" s="42"/>
      <c r="J46" s="42"/>
      <c r="K46" s="42"/>
      <c r="L46" s="42">
        <v>45</v>
      </c>
      <c r="M46" s="42"/>
      <c r="N46" s="40"/>
      <c r="O46" s="12"/>
    </row>
    <row r="47" spans="1:15" s="13" customFormat="1" ht="31.5" x14ac:dyDescent="0.25">
      <c r="A47" s="48">
        <v>35</v>
      </c>
      <c r="B47" s="117" t="s">
        <v>681</v>
      </c>
      <c r="C47" s="118" t="s">
        <v>272</v>
      </c>
      <c r="D47" s="118">
        <v>2</v>
      </c>
      <c r="E47" s="118">
        <v>30</v>
      </c>
      <c r="F47" s="118">
        <v>28</v>
      </c>
      <c r="G47" s="118">
        <v>0</v>
      </c>
      <c r="H47" s="118">
        <v>2</v>
      </c>
      <c r="I47" s="42"/>
      <c r="J47" s="42"/>
      <c r="K47" s="42"/>
      <c r="L47" s="42">
        <v>30</v>
      </c>
      <c r="M47" s="42"/>
      <c r="N47" s="40"/>
      <c r="O47" s="40"/>
    </row>
    <row r="48" spans="1:15" s="14" customFormat="1" x14ac:dyDescent="0.25">
      <c r="A48" s="48">
        <v>36</v>
      </c>
      <c r="B48" s="117" t="s">
        <v>130</v>
      </c>
      <c r="C48" s="118" t="s">
        <v>272</v>
      </c>
      <c r="D48" s="118">
        <v>1</v>
      </c>
      <c r="E48" s="118">
        <v>15</v>
      </c>
      <c r="F48" s="118">
        <v>14</v>
      </c>
      <c r="G48" s="118">
        <v>0</v>
      </c>
      <c r="H48" s="118">
        <v>1</v>
      </c>
      <c r="I48" s="42"/>
      <c r="J48" s="42"/>
      <c r="K48" s="42"/>
      <c r="L48" s="42"/>
      <c r="M48" s="42">
        <v>15</v>
      </c>
      <c r="N48" s="40"/>
      <c r="O48" s="40"/>
    </row>
    <row r="49" spans="1:15" s="14" customFormat="1" ht="31.5" x14ac:dyDescent="0.25">
      <c r="A49" s="130" t="s">
        <v>95</v>
      </c>
      <c r="B49" s="131" t="s">
        <v>467</v>
      </c>
      <c r="C49" s="118"/>
      <c r="D49" s="98">
        <v>2</v>
      </c>
      <c r="E49" s="98">
        <v>30</v>
      </c>
      <c r="F49" s="98">
        <v>30</v>
      </c>
      <c r="G49" s="98">
        <v>0</v>
      </c>
      <c r="H49" s="118">
        <v>2</v>
      </c>
      <c r="I49" s="42"/>
      <c r="J49" s="42"/>
      <c r="K49" s="42"/>
      <c r="L49" s="42"/>
      <c r="M49" s="12">
        <v>30</v>
      </c>
      <c r="N49" s="40"/>
      <c r="O49" s="40"/>
    </row>
    <row r="50" spans="1:15" s="13" customFormat="1" x14ac:dyDescent="0.25">
      <c r="A50" s="48">
        <v>37</v>
      </c>
      <c r="B50" s="54" t="s">
        <v>468</v>
      </c>
      <c r="C50" s="118" t="s">
        <v>272</v>
      </c>
      <c r="D50" s="118">
        <v>2</v>
      </c>
      <c r="E50" s="118">
        <v>30</v>
      </c>
      <c r="F50" s="118">
        <v>28</v>
      </c>
      <c r="G50" s="118">
        <v>0</v>
      </c>
      <c r="H50" s="118">
        <v>2</v>
      </c>
      <c r="I50" s="42"/>
      <c r="J50" s="42"/>
      <c r="K50" s="42"/>
      <c r="L50" s="42"/>
      <c r="M50" s="42">
        <v>30</v>
      </c>
      <c r="N50" s="40"/>
      <c r="O50" s="40"/>
    </row>
    <row r="51" spans="1:15" s="14" customFormat="1" x14ac:dyDescent="0.25">
      <c r="A51" s="48">
        <v>38</v>
      </c>
      <c r="B51" s="117" t="s">
        <v>469</v>
      </c>
      <c r="C51" s="118" t="s">
        <v>272</v>
      </c>
      <c r="D51" s="118">
        <v>2</v>
      </c>
      <c r="E51" s="118">
        <v>30</v>
      </c>
      <c r="F51" s="118">
        <v>28</v>
      </c>
      <c r="G51" s="118">
        <v>0</v>
      </c>
      <c r="H51" s="118">
        <v>2</v>
      </c>
      <c r="I51" s="42"/>
      <c r="J51" s="42"/>
      <c r="K51" s="42"/>
      <c r="L51" s="42"/>
      <c r="M51" s="42">
        <v>30</v>
      </c>
      <c r="N51" s="40"/>
      <c r="O51" s="40"/>
    </row>
    <row r="52" spans="1:15" s="13" customFormat="1" x14ac:dyDescent="0.25">
      <c r="A52" s="48">
        <v>39</v>
      </c>
      <c r="B52" s="117" t="s">
        <v>470</v>
      </c>
      <c r="C52" s="118" t="s">
        <v>272</v>
      </c>
      <c r="D52" s="118">
        <v>2</v>
      </c>
      <c r="E52" s="118">
        <v>30</v>
      </c>
      <c r="F52" s="118">
        <v>28</v>
      </c>
      <c r="G52" s="118">
        <v>0</v>
      </c>
      <c r="H52" s="118">
        <v>2</v>
      </c>
      <c r="I52" s="42"/>
      <c r="J52" s="42"/>
      <c r="K52" s="42"/>
      <c r="L52" s="42"/>
      <c r="M52" s="42">
        <v>30</v>
      </c>
      <c r="N52" s="40"/>
      <c r="O52" s="40"/>
    </row>
    <row r="53" spans="1:15" s="14" customFormat="1" ht="31.5" x14ac:dyDescent="0.25">
      <c r="A53" s="32" t="s">
        <v>60</v>
      </c>
      <c r="B53" s="36" t="s">
        <v>61</v>
      </c>
      <c r="C53" s="32"/>
      <c r="D53" s="32">
        <f t="shared" ref="D53:L53" si="4">SUM(D54:D60)</f>
        <v>29</v>
      </c>
      <c r="E53" s="32">
        <f t="shared" si="4"/>
        <v>1305</v>
      </c>
      <c r="F53" s="32">
        <f t="shared" si="4"/>
        <v>0</v>
      </c>
      <c r="G53" s="32">
        <f t="shared" si="4"/>
        <v>1291</v>
      </c>
      <c r="H53" s="32">
        <f t="shared" si="4"/>
        <v>14</v>
      </c>
      <c r="I53" s="32">
        <f t="shared" si="4"/>
        <v>0</v>
      </c>
      <c r="J53" s="32">
        <f t="shared" si="4"/>
        <v>0</v>
      </c>
      <c r="K53" s="32">
        <f t="shared" si="4"/>
        <v>0</v>
      </c>
      <c r="L53" s="32">
        <f t="shared" si="4"/>
        <v>0</v>
      </c>
      <c r="M53" s="32">
        <f>SUM(M54:M60)</f>
        <v>720</v>
      </c>
      <c r="N53" s="32">
        <f>SUM(N54:N60)</f>
        <v>585</v>
      </c>
      <c r="O53" s="40"/>
    </row>
    <row r="54" spans="1:15" s="14" customFormat="1" x14ac:dyDescent="0.25">
      <c r="A54" s="40">
        <v>40</v>
      </c>
      <c r="B54" s="53" t="s">
        <v>131</v>
      </c>
      <c r="C54" s="42" t="s">
        <v>274</v>
      </c>
      <c r="D54" s="118">
        <v>4</v>
      </c>
      <c r="E54" s="118">
        <v>180</v>
      </c>
      <c r="F54" s="118">
        <v>0</v>
      </c>
      <c r="G54" s="118">
        <v>178</v>
      </c>
      <c r="H54" s="118">
        <v>2</v>
      </c>
      <c r="I54" s="42"/>
      <c r="J54" s="12"/>
      <c r="K54" s="42"/>
      <c r="L54" s="42"/>
      <c r="M54" s="118">
        <v>180</v>
      </c>
      <c r="N54" s="12"/>
      <c r="O54" s="32"/>
    </row>
    <row r="55" spans="1:15" x14ac:dyDescent="0.25">
      <c r="A55" s="40">
        <v>41</v>
      </c>
      <c r="B55" s="53" t="s">
        <v>132</v>
      </c>
      <c r="C55" s="42" t="s">
        <v>274</v>
      </c>
      <c r="D55" s="118">
        <v>4</v>
      </c>
      <c r="E55" s="118">
        <v>180</v>
      </c>
      <c r="F55" s="118">
        <v>0</v>
      </c>
      <c r="G55" s="118">
        <v>178</v>
      </c>
      <c r="H55" s="118">
        <v>2</v>
      </c>
      <c r="I55" s="42"/>
      <c r="J55" s="12"/>
      <c r="K55" s="42"/>
      <c r="L55" s="42"/>
      <c r="M55" s="118">
        <v>180</v>
      </c>
      <c r="N55" s="12"/>
      <c r="O55" s="12"/>
    </row>
    <row r="56" spans="1:15" x14ac:dyDescent="0.25">
      <c r="A56" s="40">
        <v>42</v>
      </c>
      <c r="B56" s="53" t="s">
        <v>133</v>
      </c>
      <c r="C56" s="42" t="s">
        <v>274</v>
      </c>
      <c r="D56" s="118">
        <v>4</v>
      </c>
      <c r="E56" s="118">
        <v>180</v>
      </c>
      <c r="F56" s="118">
        <v>0</v>
      </c>
      <c r="G56" s="118">
        <v>178</v>
      </c>
      <c r="H56" s="118">
        <v>2</v>
      </c>
      <c r="I56" s="42"/>
      <c r="J56" s="12"/>
      <c r="K56" s="12"/>
      <c r="L56" s="12"/>
      <c r="M56" s="118">
        <v>180</v>
      </c>
      <c r="N56" s="12"/>
      <c r="O56" s="12"/>
    </row>
    <row r="57" spans="1:15" x14ac:dyDescent="0.25">
      <c r="A57" s="40">
        <v>43</v>
      </c>
      <c r="B57" s="53" t="s">
        <v>134</v>
      </c>
      <c r="C57" s="42" t="s">
        <v>274</v>
      </c>
      <c r="D57" s="118">
        <v>4</v>
      </c>
      <c r="E57" s="118">
        <v>180</v>
      </c>
      <c r="F57" s="118">
        <v>0</v>
      </c>
      <c r="G57" s="118">
        <v>178</v>
      </c>
      <c r="H57" s="118">
        <v>2</v>
      </c>
      <c r="I57" s="42"/>
      <c r="J57" s="12"/>
      <c r="K57" s="12"/>
      <c r="L57" s="12"/>
      <c r="M57" s="118">
        <v>180</v>
      </c>
      <c r="N57" s="12"/>
      <c r="O57" s="12"/>
    </row>
    <row r="58" spans="1:15" s="13" customFormat="1" x14ac:dyDescent="0.25">
      <c r="A58" s="40">
        <v>44</v>
      </c>
      <c r="B58" s="53" t="s">
        <v>135</v>
      </c>
      <c r="C58" s="42" t="s">
        <v>274</v>
      </c>
      <c r="D58" s="118">
        <v>4</v>
      </c>
      <c r="E58" s="118">
        <v>180</v>
      </c>
      <c r="F58" s="118">
        <v>0</v>
      </c>
      <c r="G58" s="118">
        <v>178</v>
      </c>
      <c r="H58" s="118">
        <v>2</v>
      </c>
      <c r="I58" s="42"/>
      <c r="J58" s="12"/>
      <c r="K58" s="12"/>
      <c r="L58" s="12"/>
      <c r="M58" s="42"/>
      <c r="N58" s="118">
        <v>180</v>
      </c>
      <c r="O58" s="12"/>
    </row>
    <row r="59" spans="1:15" x14ac:dyDescent="0.25">
      <c r="A59" s="40">
        <v>45</v>
      </c>
      <c r="B59" s="53" t="s">
        <v>136</v>
      </c>
      <c r="C59" s="42" t="s">
        <v>274</v>
      </c>
      <c r="D59" s="118">
        <v>3</v>
      </c>
      <c r="E59" s="118">
        <v>135</v>
      </c>
      <c r="F59" s="118">
        <v>0</v>
      </c>
      <c r="G59" s="118">
        <v>133</v>
      </c>
      <c r="H59" s="118">
        <v>2</v>
      </c>
      <c r="I59" s="42"/>
      <c r="J59" s="12"/>
      <c r="K59" s="42"/>
      <c r="L59" s="42"/>
      <c r="M59" s="42"/>
      <c r="N59" s="118">
        <v>135</v>
      </c>
      <c r="O59" s="118"/>
    </row>
    <row r="60" spans="1:15" ht="31.5" x14ac:dyDescent="0.25">
      <c r="A60" s="40">
        <v>46</v>
      </c>
      <c r="B60" s="54" t="s">
        <v>682</v>
      </c>
      <c r="C60" s="42" t="s">
        <v>274</v>
      </c>
      <c r="D60" s="118">
        <v>6</v>
      </c>
      <c r="E60" s="118">
        <v>270</v>
      </c>
      <c r="F60" s="118">
        <v>0</v>
      </c>
      <c r="G60" s="118">
        <v>268</v>
      </c>
      <c r="H60" s="118">
        <v>2</v>
      </c>
      <c r="I60" s="40"/>
      <c r="J60" s="32"/>
      <c r="K60" s="32"/>
      <c r="L60" s="32"/>
      <c r="M60" s="40"/>
      <c r="N60" s="118">
        <v>270</v>
      </c>
      <c r="O60" s="118"/>
    </row>
    <row r="61" spans="1:15" x14ac:dyDescent="0.25">
      <c r="A61" s="32" t="s">
        <v>64</v>
      </c>
      <c r="B61" s="132" t="s">
        <v>697</v>
      </c>
      <c r="C61" s="130"/>
      <c r="D61" s="38">
        <f>SUM(D62:D64)</f>
        <v>5</v>
      </c>
      <c r="E61" s="38">
        <f t="shared" ref="E61:N61" si="5">SUM(E62:E64)</f>
        <v>75</v>
      </c>
      <c r="F61" s="38">
        <f t="shared" si="5"/>
        <v>70</v>
      </c>
      <c r="G61" s="38">
        <f t="shared" si="5"/>
        <v>0</v>
      </c>
      <c r="H61" s="38">
        <f t="shared" si="5"/>
        <v>5</v>
      </c>
      <c r="I61" s="38">
        <f t="shared" si="5"/>
        <v>0</v>
      </c>
      <c r="J61" s="38">
        <f t="shared" si="5"/>
        <v>0</v>
      </c>
      <c r="K61" s="38">
        <f t="shared" si="5"/>
        <v>0</v>
      </c>
      <c r="L61" s="38">
        <f t="shared" si="5"/>
        <v>0</v>
      </c>
      <c r="M61" s="38">
        <f t="shared" si="5"/>
        <v>0</v>
      </c>
      <c r="N61" s="38">
        <f t="shared" si="5"/>
        <v>75</v>
      </c>
      <c r="O61" s="118"/>
    </row>
    <row r="62" spans="1:15" ht="31.5" x14ac:dyDescent="0.25">
      <c r="A62" s="40">
        <v>47</v>
      </c>
      <c r="B62" s="53" t="s">
        <v>137</v>
      </c>
      <c r="C62" s="42" t="s">
        <v>272</v>
      </c>
      <c r="D62" s="42">
        <v>2</v>
      </c>
      <c r="E62" s="42">
        <v>30</v>
      </c>
      <c r="F62" s="40">
        <v>28</v>
      </c>
      <c r="G62" s="40">
        <v>0</v>
      </c>
      <c r="H62" s="40">
        <v>2</v>
      </c>
      <c r="I62" s="40"/>
      <c r="J62" s="40"/>
      <c r="K62" s="40"/>
      <c r="L62" s="40"/>
      <c r="M62" s="40"/>
      <c r="N62" s="42">
        <v>30</v>
      </c>
      <c r="O62" s="38"/>
    </row>
    <row r="63" spans="1:15" ht="31.5" x14ac:dyDescent="0.25">
      <c r="A63" s="40">
        <v>48</v>
      </c>
      <c r="B63" s="53" t="s">
        <v>138</v>
      </c>
      <c r="C63" s="42" t="s">
        <v>272</v>
      </c>
      <c r="D63" s="42">
        <v>2</v>
      </c>
      <c r="E63" s="42">
        <v>30</v>
      </c>
      <c r="F63" s="40">
        <v>28</v>
      </c>
      <c r="G63" s="40">
        <v>0</v>
      </c>
      <c r="H63" s="40">
        <v>2</v>
      </c>
      <c r="I63" s="40"/>
      <c r="J63" s="40"/>
      <c r="K63" s="40"/>
      <c r="L63" s="40"/>
      <c r="M63" s="40"/>
      <c r="N63" s="42">
        <v>30</v>
      </c>
      <c r="O63" s="42"/>
    </row>
    <row r="64" spans="1:15" ht="22.5" customHeight="1" x14ac:dyDescent="0.25">
      <c r="A64" s="40">
        <v>49</v>
      </c>
      <c r="B64" s="53" t="s">
        <v>139</v>
      </c>
      <c r="C64" s="42" t="s">
        <v>272</v>
      </c>
      <c r="D64" s="42">
        <v>1</v>
      </c>
      <c r="E64" s="42">
        <v>15</v>
      </c>
      <c r="F64" s="40">
        <v>14</v>
      </c>
      <c r="G64" s="40">
        <v>0</v>
      </c>
      <c r="H64" s="40">
        <v>1</v>
      </c>
      <c r="I64" s="40"/>
      <c r="J64" s="40"/>
      <c r="K64" s="40"/>
      <c r="L64" s="40"/>
      <c r="M64" s="40"/>
      <c r="N64" s="42">
        <v>15</v>
      </c>
      <c r="O64" s="42"/>
    </row>
    <row r="65" spans="1:15" ht="19.5" customHeight="1" x14ac:dyDescent="0.25">
      <c r="A65" s="259" t="s">
        <v>15</v>
      </c>
      <c r="B65" s="259"/>
      <c r="C65" s="12"/>
      <c r="D65" s="32">
        <f>(D9+D17+D49+D53+D61)</f>
        <v>108</v>
      </c>
      <c r="E65" s="32">
        <f>(E9+E17+E49+E53+E61)</f>
        <v>2745</v>
      </c>
      <c r="F65" s="32">
        <f>(F9+F17+F49+F61)</f>
        <v>875</v>
      </c>
      <c r="G65" s="32">
        <f>(G9+G17+G53+G61)</f>
        <v>1783</v>
      </c>
      <c r="H65" s="32">
        <f>(H9+H17+H53+H61)</f>
        <v>87</v>
      </c>
      <c r="I65" s="32">
        <f t="shared" ref="I65:N65" si="6">I61+I53+I17+I9</f>
        <v>345</v>
      </c>
      <c r="J65" s="32">
        <f t="shared" si="6"/>
        <v>330</v>
      </c>
      <c r="K65" s="32">
        <f t="shared" si="6"/>
        <v>330</v>
      </c>
      <c r="L65" s="32">
        <f t="shared" si="6"/>
        <v>345</v>
      </c>
      <c r="M65" s="32">
        <f t="shared" si="6"/>
        <v>735</v>
      </c>
      <c r="N65" s="32">
        <f t="shared" si="6"/>
        <v>660</v>
      </c>
      <c r="O65" s="42"/>
    </row>
    <row r="66" spans="1:15" x14ac:dyDescent="0.25">
      <c r="C66" s="107"/>
    </row>
    <row r="67" spans="1:15" s="147" customFormat="1" ht="42.75" customHeight="1" x14ac:dyDescent="0.25">
      <c r="A67" s="257" t="s">
        <v>686</v>
      </c>
      <c r="B67" s="257"/>
      <c r="C67" s="257"/>
      <c r="D67" s="257"/>
      <c r="E67" s="257"/>
      <c r="F67" s="257"/>
      <c r="G67" s="257"/>
      <c r="H67" s="257"/>
      <c r="I67" s="257"/>
      <c r="J67" s="257"/>
      <c r="K67" s="257"/>
      <c r="L67" s="257"/>
      <c r="M67" s="257"/>
      <c r="N67" s="257"/>
      <c r="O67" s="105"/>
    </row>
    <row r="68" spans="1:15" s="147" customFormat="1" ht="16.5" x14ac:dyDescent="0.25">
      <c r="A68" s="228"/>
      <c r="B68" s="243"/>
      <c r="C68" s="243"/>
      <c r="D68" s="243"/>
      <c r="E68" s="243"/>
      <c r="F68" s="243"/>
      <c r="G68" s="243"/>
      <c r="H68" s="243"/>
      <c r="I68" s="243"/>
      <c r="J68" s="243"/>
      <c r="K68" s="243"/>
      <c r="L68" s="243"/>
      <c r="M68" s="243"/>
      <c r="N68" s="243"/>
      <c r="O68" s="105"/>
    </row>
    <row r="69" spans="1:15" ht="16.5" x14ac:dyDescent="0.25">
      <c r="A69" s="148"/>
      <c r="B69" s="147"/>
      <c r="C69" s="146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</row>
    <row r="70" spans="1:15" ht="16.5" x14ac:dyDescent="0.25">
      <c r="B70" s="149"/>
      <c r="C70" s="107"/>
    </row>
    <row r="71" spans="1:15" x14ac:dyDescent="0.25">
      <c r="B71" s="106"/>
      <c r="C71" s="107"/>
    </row>
  </sheetData>
  <mergeCells count="14">
    <mergeCell ref="O7:O8"/>
    <mergeCell ref="B68:N68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7:N67"/>
    <mergeCell ref="A65:B65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EB55-8E73-47FD-A456-4BA8057432FE}">
  <dimension ref="A1:O73"/>
  <sheetViews>
    <sheetView topLeftCell="A55" zoomScaleNormal="100" workbookViewId="0">
      <selection activeCell="C77" sqref="C77"/>
    </sheetView>
  </sheetViews>
  <sheetFormatPr defaultColWidth="8.875" defaultRowHeight="15.75" x14ac:dyDescent="0.25"/>
  <cols>
    <col min="1" max="1" width="5.375" style="105" customWidth="1"/>
    <col min="2" max="2" width="32.375" style="105" customWidth="1"/>
    <col min="3" max="3" width="8.5" style="107" customWidth="1"/>
    <col min="4" max="4" width="7.125" style="105" customWidth="1"/>
    <col min="5" max="5" width="6.375" style="105" customWidth="1"/>
    <col min="6" max="6" width="5.5" style="105" bestFit="1" customWidth="1"/>
    <col min="7" max="7" width="5.125" style="105" bestFit="1" customWidth="1"/>
    <col min="8" max="8" width="5.25" style="105" bestFit="1" customWidth="1"/>
    <col min="9" max="14" width="7.75" style="105" customWidth="1"/>
    <col min="15" max="15" width="4.375" style="105" customWidth="1"/>
    <col min="16" max="16384" width="8.875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2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5" s="6" customFormat="1" ht="30" customHeight="1" x14ac:dyDescent="0.25">
      <c r="A5" s="248" t="s">
        <v>701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5" s="7" customFormat="1" ht="23.25" customHeight="1" x14ac:dyDescent="0.25">
      <c r="A6" s="7" t="s">
        <v>568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50" t="s">
        <v>5</v>
      </c>
      <c r="B7" s="250" t="s">
        <v>6</v>
      </c>
      <c r="C7" s="255" t="s">
        <v>271</v>
      </c>
      <c r="D7" s="250" t="s">
        <v>7</v>
      </c>
      <c r="E7" s="252" t="s">
        <v>8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41" t="s">
        <v>566</v>
      </c>
    </row>
    <row r="8" spans="1:15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19</v>
      </c>
      <c r="K8" s="12" t="s">
        <v>576</v>
      </c>
      <c r="L8" s="12" t="s">
        <v>577</v>
      </c>
      <c r="M8" s="12" t="s">
        <v>644</v>
      </c>
      <c r="N8" s="12" t="s">
        <v>645</v>
      </c>
      <c r="O8" s="242"/>
    </row>
    <row r="9" spans="1:15" s="13" customFormat="1" ht="17.100000000000001" customHeight="1" x14ac:dyDescent="0.25">
      <c r="A9" s="30" t="s">
        <v>20</v>
      </c>
      <c r="B9" s="36" t="s">
        <v>21</v>
      </c>
      <c r="C9" s="30"/>
      <c r="D9" s="30">
        <f t="shared" ref="D9:N9" si="0">SUM(D10:D16)</f>
        <v>19</v>
      </c>
      <c r="E9" s="30">
        <f t="shared" si="0"/>
        <v>435</v>
      </c>
      <c r="F9" s="30">
        <f>SUM(F10:F16)</f>
        <v>157</v>
      </c>
      <c r="G9" s="30">
        <f t="shared" si="0"/>
        <v>255</v>
      </c>
      <c r="H9" s="30">
        <f t="shared" si="0"/>
        <v>23</v>
      </c>
      <c r="I9" s="109">
        <f t="shared" si="0"/>
        <v>225</v>
      </c>
      <c r="J9" s="109">
        <f t="shared" si="0"/>
        <v>210</v>
      </c>
      <c r="K9" s="109">
        <f t="shared" si="0"/>
        <v>0</v>
      </c>
      <c r="L9" s="109">
        <f t="shared" si="0"/>
        <v>0</v>
      </c>
      <c r="M9" s="109">
        <f t="shared" si="0"/>
        <v>0</v>
      </c>
      <c r="N9" s="109">
        <f t="shared" si="0"/>
        <v>0</v>
      </c>
      <c r="O9" s="30"/>
    </row>
    <row r="10" spans="1:15" s="14" customFormat="1" ht="17.100000000000001" customHeight="1" x14ac:dyDescent="0.25">
      <c r="A10" s="43">
        <v>1</v>
      </c>
      <c r="B10" s="223" t="s">
        <v>683</v>
      </c>
      <c r="C10" s="217" t="s">
        <v>273</v>
      </c>
      <c r="D10" s="82">
        <v>5</v>
      </c>
      <c r="E10" s="82">
        <v>75</v>
      </c>
      <c r="F10" s="82">
        <v>41</v>
      </c>
      <c r="G10" s="82">
        <v>29</v>
      </c>
      <c r="H10" s="82">
        <v>5</v>
      </c>
      <c r="I10" s="82"/>
      <c r="J10" s="40">
        <v>75</v>
      </c>
      <c r="K10" s="138"/>
      <c r="L10" s="31"/>
      <c r="M10" s="31"/>
      <c r="N10" s="31"/>
      <c r="O10" s="31"/>
    </row>
    <row r="11" spans="1:15" s="14" customFormat="1" ht="17.100000000000001" customHeight="1" x14ac:dyDescent="0.25">
      <c r="A11" s="43">
        <v>2</v>
      </c>
      <c r="B11" s="223" t="s">
        <v>23</v>
      </c>
      <c r="C11" s="217" t="s">
        <v>273</v>
      </c>
      <c r="D11" s="82">
        <v>2</v>
      </c>
      <c r="E11" s="82">
        <v>30</v>
      </c>
      <c r="F11" s="82">
        <v>18</v>
      </c>
      <c r="G11" s="82">
        <v>10</v>
      </c>
      <c r="H11" s="82">
        <v>2</v>
      </c>
      <c r="I11" s="82">
        <v>30</v>
      </c>
      <c r="J11" s="40"/>
      <c r="K11" s="138"/>
      <c r="L11" s="31"/>
      <c r="M11" s="31"/>
      <c r="N11" s="32"/>
      <c r="O11" s="32"/>
    </row>
    <row r="12" spans="1:15" s="14" customFormat="1" ht="17.100000000000001" customHeight="1" x14ac:dyDescent="0.25">
      <c r="A12" s="43">
        <v>3</v>
      </c>
      <c r="B12" s="223" t="s">
        <v>24</v>
      </c>
      <c r="C12" s="217" t="s">
        <v>273</v>
      </c>
      <c r="D12" s="82">
        <v>2</v>
      </c>
      <c r="E12" s="82">
        <v>60</v>
      </c>
      <c r="F12" s="82">
        <v>5</v>
      </c>
      <c r="G12" s="82">
        <v>51</v>
      </c>
      <c r="H12" s="82">
        <v>4</v>
      </c>
      <c r="I12" s="71">
        <v>60</v>
      </c>
      <c r="J12" s="82"/>
      <c r="K12" s="138"/>
      <c r="L12" s="31"/>
      <c r="M12" s="33"/>
      <c r="N12" s="31"/>
      <c r="O12" s="31"/>
    </row>
    <row r="13" spans="1:15" s="14" customFormat="1" ht="17.100000000000001" customHeight="1" x14ac:dyDescent="0.25">
      <c r="A13" s="43">
        <v>4</v>
      </c>
      <c r="B13" s="223" t="s">
        <v>640</v>
      </c>
      <c r="C13" s="217" t="s">
        <v>273</v>
      </c>
      <c r="D13" s="82">
        <v>3</v>
      </c>
      <c r="E13" s="82">
        <v>75</v>
      </c>
      <c r="F13" s="82">
        <v>36</v>
      </c>
      <c r="G13" s="82">
        <v>35</v>
      </c>
      <c r="H13" s="82">
        <v>4</v>
      </c>
      <c r="I13" s="71">
        <v>75</v>
      </c>
      <c r="J13" s="82"/>
      <c r="K13" s="138"/>
      <c r="L13" s="31"/>
      <c r="M13" s="33"/>
      <c r="N13" s="31"/>
      <c r="O13" s="31"/>
    </row>
    <row r="14" spans="1:15" s="14" customFormat="1" ht="17.100000000000001" customHeight="1" x14ac:dyDescent="0.25">
      <c r="A14" s="43">
        <v>5</v>
      </c>
      <c r="B14" s="223" t="s">
        <v>25</v>
      </c>
      <c r="C14" s="217" t="s">
        <v>273</v>
      </c>
      <c r="D14" s="82">
        <v>3</v>
      </c>
      <c r="E14" s="82">
        <v>75</v>
      </c>
      <c r="F14" s="33">
        <v>15</v>
      </c>
      <c r="G14" s="33">
        <v>58</v>
      </c>
      <c r="H14" s="82">
        <v>2</v>
      </c>
      <c r="I14" s="82"/>
      <c r="J14" s="40">
        <v>75</v>
      </c>
      <c r="K14" s="138"/>
      <c r="L14" s="31"/>
      <c r="M14" s="33"/>
      <c r="N14" s="31"/>
      <c r="O14" s="31"/>
    </row>
    <row r="15" spans="1:15" s="14" customFormat="1" ht="17.100000000000001" customHeight="1" x14ac:dyDescent="0.25">
      <c r="A15" s="43">
        <v>6</v>
      </c>
      <c r="B15" s="223" t="s">
        <v>27</v>
      </c>
      <c r="C15" s="217" t="s">
        <v>275</v>
      </c>
      <c r="D15" s="82">
        <v>2</v>
      </c>
      <c r="E15" s="82">
        <v>60</v>
      </c>
      <c r="F15" s="33">
        <v>21</v>
      </c>
      <c r="G15" s="33">
        <v>36</v>
      </c>
      <c r="H15" s="82">
        <v>3</v>
      </c>
      <c r="I15" s="82">
        <v>60</v>
      </c>
      <c r="J15" s="40"/>
      <c r="K15" s="138"/>
      <c r="L15" s="31"/>
      <c r="M15" s="31"/>
      <c r="N15" s="31"/>
      <c r="O15" s="31"/>
    </row>
    <row r="16" spans="1:15" s="14" customFormat="1" ht="17.100000000000001" customHeight="1" x14ac:dyDescent="0.25">
      <c r="A16" s="43">
        <v>7</v>
      </c>
      <c r="B16" s="223" t="s">
        <v>28</v>
      </c>
      <c r="C16" s="217" t="s">
        <v>275</v>
      </c>
      <c r="D16" s="82">
        <v>2</v>
      </c>
      <c r="E16" s="82">
        <v>60</v>
      </c>
      <c r="F16" s="33">
        <v>21</v>
      </c>
      <c r="G16" s="33">
        <v>36</v>
      </c>
      <c r="H16" s="82">
        <v>3</v>
      </c>
      <c r="I16" s="82"/>
      <c r="J16" s="40">
        <v>60</v>
      </c>
      <c r="K16" s="138"/>
      <c r="L16" s="31"/>
      <c r="M16" s="33"/>
      <c r="N16" s="31"/>
      <c r="O16" s="31"/>
    </row>
    <row r="17" spans="1:15" s="14" customFormat="1" ht="17.100000000000001" customHeight="1" x14ac:dyDescent="0.25">
      <c r="A17" s="32" t="s">
        <v>29</v>
      </c>
      <c r="B17" s="134" t="s">
        <v>103</v>
      </c>
      <c r="C17" s="114"/>
      <c r="D17" s="32">
        <f>D18+D31+D50</f>
        <v>73</v>
      </c>
      <c r="E17" s="32">
        <f>E18+E31+E50</f>
        <v>2200</v>
      </c>
      <c r="F17" s="32">
        <f>F18+F31+F50</f>
        <v>439</v>
      </c>
      <c r="G17" s="32">
        <f>G18+G31+G50</f>
        <v>1677</v>
      </c>
      <c r="H17" s="32">
        <f>H18+H31+H50</f>
        <v>84</v>
      </c>
      <c r="I17" s="32">
        <f>I18</f>
        <v>230</v>
      </c>
      <c r="J17" s="32">
        <f>J18</f>
        <v>230</v>
      </c>
      <c r="K17" s="32">
        <f>K18+K31</f>
        <v>405</v>
      </c>
      <c r="L17" s="32">
        <f>L18+L31</f>
        <v>360</v>
      </c>
      <c r="M17" s="32">
        <f>M18+M31+M50</f>
        <v>795</v>
      </c>
      <c r="N17" s="32"/>
      <c r="O17" s="32"/>
    </row>
    <row r="18" spans="1:15" s="14" customFormat="1" ht="17.100000000000001" customHeight="1" x14ac:dyDescent="0.25">
      <c r="A18" s="32" t="s">
        <v>31</v>
      </c>
      <c r="B18" s="52" t="s">
        <v>32</v>
      </c>
      <c r="C18" s="32"/>
      <c r="D18" s="12">
        <f>(D19+D20+D21+D22+D23+D24+D25+D26+D27+D28+D29+D30)</f>
        <v>23</v>
      </c>
      <c r="E18" s="32">
        <f>SUM(E19:E30)</f>
        <v>640</v>
      </c>
      <c r="F18" s="12">
        <f>(F19+F20+F21+F22+F23+F24+F25+F26+F27+F28+F29+F30)</f>
        <v>128</v>
      </c>
      <c r="G18" s="12">
        <f>(G19+G20+G21+G22+G23+G24+G25+G26+G27+G28+G29+G30)</f>
        <v>486</v>
      </c>
      <c r="H18" s="12">
        <f>(H19+H20+H21+H22+H23+H24+H25+H26+H27+H28+H29+H30)</f>
        <v>26</v>
      </c>
      <c r="I18" s="32">
        <f>SUM(I19:I30)</f>
        <v>230</v>
      </c>
      <c r="J18" s="32">
        <f>SUM(J19:J30)</f>
        <v>230</v>
      </c>
      <c r="K18" s="32">
        <f>(K20+K25+K28)</f>
        <v>0</v>
      </c>
      <c r="L18" s="32">
        <f>(L21+L29+L30)</f>
        <v>0</v>
      </c>
      <c r="M18" s="32">
        <f>SUM(M19:M30)</f>
        <v>180</v>
      </c>
      <c r="N18" s="32">
        <f>SUM(N19:N30)</f>
        <v>0</v>
      </c>
      <c r="O18" s="32"/>
    </row>
    <row r="19" spans="1:15" s="13" customFormat="1" ht="17.100000000000001" customHeight="1" x14ac:dyDescent="0.25">
      <c r="A19" s="40">
        <v>7</v>
      </c>
      <c r="B19" s="50" t="s">
        <v>473</v>
      </c>
      <c r="C19" s="42" t="s">
        <v>273</v>
      </c>
      <c r="D19" s="42">
        <v>1</v>
      </c>
      <c r="E19" s="42">
        <v>25</v>
      </c>
      <c r="F19" s="42">
        <v>10</v>
      </c>
      <c r="G19" s="42">
        <v>14</v>
      </c>
      <c r="H19" s="42">
        <v>1</v>
      </c>
      <c r="I19" s="42">
        <v>25</v>
      </c>
      <c r="J19" s="40"/>
      <c r="K19" s="40"/>
      <c r="L19" s="40"/>
      <c r="M19" s="40"/>
      <c r="N19" s="40"/>
      <c r="O19" s="40"/>
    </row>
    <row r="20" spans="1:15" s="14" customFormat="1" ht="17.100000000000001" customHeight="1" x14ac:dyDescent="0.25">
      <c r="A20" s="40">
        <v>8</v>
      </c>
      <c r="B20" s="50" t="s">
        <v>478</v>
      </c>
      <c r="C20" s="42" t="s">
        <v>272</v>
      </c>
      <c r="D20" s="42">
        <v>1</v>
      </c>
      <c r="E20" s="42">
        <v>15</v>
      </c>
      <c r="F20" s="42">
        <v>14</v>
      </c>
      <c r="G20" s="42">
        <v>0</v>
      </c>
      <c r="H20" s="42">
        <v>1</v>
      </c>
      <c r="I20" s="42"/>
      <c r="J20" s="42">
        <v>15</v>
      </c>
      <c r="K20" s="42"/>
      <c r="L20" s="40"/>
      <c r="M20" s="40"/>
      <c r="N20" s="40"/>
      <c r="O20" s="40"/>
    </row>
    <row r="21" spans="1:15" s="14" customFormat="1" ht="17.100000000000001" customHeight="1" x14ac:dyDescent="0.25">
      <c r="A21" s="40">
        <v>9</v>
      </c>
      <c r="B21" s="50" t="s">
        <v>479</v>
      </c>
      <c r="C21" s="42" t="s">
        <v>273</v>
      </c>
      <c r="D21" s="42">
        <v>2</v>
      </c>
      <c r="E21" s="42">
        <v>55</v>
      </c>
      <c r="F21" s="42">
        <v>10</v>
      </c>
      <c r="G21" s="42">
        <v>43</v>
      </c>
      <c r="H21" s="42">
        <v>2</v>
      </c>
      <c r="I21" s="42">
        <v>55</v>
      </c>
      <c r="J21" s="42"/>
      <c r="K21" s="42"/>
      <c r="L21" s="42"/>
      <c r="M21" s="40"/>
      <c r="N21" s="40"/>
      <c r="O21" s="40"/>
    </row>
    <row r="22" spans="1:15" s="14" customFormat="1" ht="17.100000000000001" customHeight="1" x14ac:dyDescent="0.25">
      <c r="A22" s="40">
        <v>10</v>
      </c>
      <c r="B22" s="41" t="s">
        <v>474</v>
      </c>
      <c r="C22" s="42" t="s">
        <v>273</v>
      </c>
      <c r="D22" s="40">
        <v>3</v>
      </c>
      <c r="E22" s="42">
        <v>60</v>
      </c>
      <c r="F22" s="42">
        <v>30</v>
      </c>
      <c r="G22" s="42">
        <v>27</v>
      </c>
      <c r="H22" s="42">
        <v>3</v>
      </c>
      <c r="I22" s="42">
        <v>60</v>
      </c>
      <c r="J22" s="42"/>
      <c r="K22" s="42"/>
      <c r="L22" s="42"/>
      <c r="M22" s="40"/>
      <c r="N22" s="40"/>
      <c r="O22" s="40"/>
    </row>
    <row r="23" spans="1:15" s="14" customFormat="1" ht="17.100000000000001" customHeight="1" x14ac:dyDescent="0.25">
      <c r="A23" s="40">
        <v>11</v>
      </c>
      <c r="B23" s="50" t="s">
        <v>524</v>
      </c>
      <c r="C23" s="42" t="s">
        <v>273</v>
      </c>
      <c r="D23" s="42">
        <v>2</v>
      </c>
      <c r="E23" s="42">
        <v>45</v>
      </c>
      <c r="F23" s="42">
        <v>15</v>
      </c>
      <c r="G23" s="42">
        <v>28</v>
      </c>
      <c r="H23" s="42">
        <v>2</v>
      </c>
      <c r="I23" s="42">
        <v>45</v>
      </c>
      <c r="J23" s="42"/>
      <c r="K23" s="42"/>
      <c r="L23" s="12"/>
      <c r="M23" s="12"/>
      <c r="N23" s="12"/>
      <c r="O23" s="12"/>
    </row>
    <row r="24" spans="1:15" s="14" customFormat="1" ht="17.100000000000001" customHeight="1" x14ac:dyDescent="0.25">
      <c r="A24" s="40">
        <v>12</v>
      </c>
      <c r="B24" s="50" t="s">
        <v>475</v>
      </c>
      <c r="C24" s="42" t="s">
        <v>273</v>
      </c>
      <c r="D24" s="42">
        <v>2</v>
      </c>
      <c r="E24" s="42">
        <v>45</v>
      </c>
      <c r="F24" s="42">
        <v>15</v>
      </c>
      <c r="G24" s="42">
        <v>28</v>
      </c>
      <c r="H24" s="42">
        <v>2</v>
      </c>
      <c r="I24" s="42">
        <v>45</v>
      </c>
      <c r="J24" s="42"/>
      <c r="K24" s="12"/>
      <c r="L24" s="12"/>
      <c r="M24" s="12"/>
      <c r="N24" s="12"/>
      <c r="O24" s="12"/>
    </row>
    <row r="25" spans="1:15" s="14" customFormat="1" ht="17.100000000000001" customHeight="1" x14ac:dyDescent="0.25">
      <c r="A25" s="40">
        <v>13</v>
      </c>
      <c r="B25" s="50" t="s">
        <v>484</v>
      </c>
      <c r="C25" s="42" t="s">
        <v>273</v>
      </c>
      <c r="D25" s="118">
        <v>2</v>
      </c>
      <c r="E25" s="118">
        <v>55</v>
      </c>
      <c r="F25" s="118">
        <v>10</v>
      </c>
      <c r="G25" s="118">
        <v>43</v>
      </c>
      <c r="H25" s="118">
        <v>2</v>
      </c>
      <c r="I25" s="42"/>
      <c r="J25" s="118">
        <v>55</v>
      </c>
      <c r="K25" s="42"/>
      <c r="L25" s="12"/>
      <c r="M25" s="12"/>
      <c r="N25" s="12"/>
      <c r="O25" s="12"/>
    </row>
    <row r="26" spans="1:15" s="14" customFormat="1" ht="17.100000000000001" customHeight="1" x14ac:dyDescent="0.25">
      <c r="A26" s="40">
        <v>14</v>
      </c>
      <c r="B26" s="50" t="s">
        <v>476</v>
      </c>
      <c r="C26" s="42" t="s">
        <v>273</v>
      </c>
      <c r="D26" s="42">
        <v>1</v>
      </c>
      <c r="E26" s="42">
        <v>15</v>
      </c>
      <c r="F26" s="42">
        <v>14</v>
      </c>
      <c r="G26" s="42">
        <v>0</v>
      </c>
      <c r="H26" s="42">
        <v>1</v>
      </c>
      <c r="I26" s="42"/>
      <c r="J26" s="42">
        <v>15</v>
      </c>
      <c r="K26" s="12"/>
      <c r="L26" s="12"/>
      <c r="M26" s="12"/>
      <c r="N26" s="12"/>
      <c r="O26" s="12"/>
    </row>
    <row r="27" spans="1:15" s="14" customFormat="1" ht="17.100000000000001" customHeight="1" x14ac:dyDescent="0.25">
      <c r="A27" s="40">
        <v>15</v>
      </c>
      <c r="B27" s="50" t="s">
        <v>477</v>
      </c>
      <c r="C27" s="40" t="s">
        <v>487</v>
      </c>
      <c r="D27" s="42">
        <v>1</v>
      </c>
      <c r="E27" s="42">
        <v>30</v>
      </c>
      <c r="F27" s="42">
        <v>0</v>
      </c>
      <c r="G27" s="42">
        <v>28</v>
      </c>
      <c r="H27" s="42">
        <v>2</v>
      </c>
      <c r="I27" s="42"/>
      <c r="J27" s="42">
        <v>30</v>
      </c>
      <c r="K27" s="129"/>
      <c r="L27" s="12"/>
      <c r="M27" s="12"/>
      <c r="N27" s="12"/>
      <c r="O27" s="12"/>
    </row>
    <row r="28" spans="1:15" s="14" customFormat="1" ht="17.100000000000001" customHeight="1" x14ac:dyDescent="0.25">
      <c r="A28" s="40">
        <v>16</v>
      </c>
      <c r="B28" s="50" t="s">
        <v>480</v>
      </c>
      <c r="C28" s="42" t="s">
        <v>272</v>
      </c>
      <c r="D28" s="42">
        <v>2</v>
      </c>
      <c r="E28" s="42">
        <v>60</v>
      </c>
      <c r="F28" s="42">
        <v>0</v>
      </c>
      <c r="G28" s="42">
        <v>58</v>
      </c>
      <c r="H28" s="42">
        <v>2</v>
      </c>
      <c r="I28" s="42"/>
      <c r="J28" s="42">
        <v>60</v>
      </c>
      <c r="K28" s="42"/>
      <c r="L28" s="12"/>
      <c r="M28" s="12"/>
      <c r="N28" s="12"/>
      <c r="O28" s="12"/>
    </row>
    <row r="29" spans="1:15" s="14" customFormat="1" ht="31.5" customHeight="1" x14ac:dyDescent="0.25">
      <c r="A29" s="40">
        <v>17</v>
      </c>
      <c r="B29" s="41" t="s">
        <v>525</v>
      </c>
      <c r="C29" s="42" t="s">
        <v>273</v>
      </c>
      <c r="D29" s="42">
        <v>2</v>
      </c>
      <c r="E29" s="42">
        <v>55</v>
      </c>
      <c r="F29" s="42">
        <v>10</v>
      </c>
      <c r="G29" s="42">
        <v>42</v>
      </c>
      <c r="H29" s="42">
        <v>3</v>
      </c>
      <c r="I29" s="42"/>
      <c r="J29" s="42">
        <v>55</v>
      </c>
      <c r="K29" s="42"/>
      <c r="L29" s="42"/>
      <c r="M29" s="12"/>
      <c r="N29" s="12"/>
      <c r="O29" s="12"/>
    </row>
    <row r="30" spans="1:15" s="13" customFormat="1" ht="17.100000000000001" customHeight="1" x14ac:dyDescent="0.25">
      <c r="A30" s="40">
        <v>18</v>
      </c>
      <c r="B30" s="50" t="s">
        <v>526</v>
      </c>
      <c r="C30" s="42" t="s">
        <v>272</v>
      </c>
      <c r="D30" s="42">
        <v>4</v>
      </c>
      <c r="E30" s="42">
        <v>180</v>
      </c>
      <c r="F30" s="42">
        <v>0</v>
      </c>
      <c r="G30" s="42">
        <v>175</v>
      </c>
      <c r="H30" s="42">
        <v>5</v>
      </c>
      <c r="I30" s="42"/>
      <c r="J30" s="42"/>
      <c r="K30" s="42"/>
      <c r="L30" s="42"/>
      <c r="M30" s="42">
        <v>180</v>
      </c>
      <c r="N30" s="12"/>
      <c r="O30" s="12"/>
    </row>
    <row r="31" spans="1:15" s="13" customFormat="1" ht="17.100000000000001" customHeight="1" x14ac:dyDescent="0.25">
      <c r="A31" s="32" t="s">
        <v>42</v>
      </c>
      <c r="B31" s="36" t="s">
        <v>43</v>
      </c>
      <c r="C31" s="32"/>
      <c r="D31" s="12">
        <f>SUM(D32:D49)</f>
        <v>43</v>
      </c>
      <c r="E31" s="12">
        <f t="shared" ref="E31:M31" si="1">SUM(E32:E49)</f>
        <v>1305</v>
      </c>
      <c r="F31" s="12">
        <f t="shared" si="1"/>
        <v>282</v>
      </c>
      <c r="G31" s="12">
        <f>SUM(G32:G49)</f>
        <v>972</v>
      </c>
      <c r="H31" s="12">
        <f t="shared" si="1"/>
        <v>51</v>
      </c>
      <c r="I31" s="12">
        <f t="shared" si="1"/>
        <v>0</v>
      </c>
      <c r="J31" s="12">
        <f t="shared" si="1"/>
        <v>0</v>
      </c>
      <c r="K31" s="12">
        <f t="shared" si="1"/>
        <v>405</v>
      </c>
      <c r="L31" s="12">
        <f t="shared" si="1"/>
        <v>360</v>
      </c>
      <c r="M31" s="12">
        <f t="shared" si="1"/>
        <v>540</v>
      </c>
      <c r="N31" s="12">
        <f>N59</f>
        <v>180</v>
      </c>
      <c r="O31" s="32"/>
    </row>
    <row r="32" spans="1:15" s="13" customFormat="1" x14ac:dyDescent="0.25">
      <c r="A32" s="48">
        <v>19</v>
      </c>
      <c r="B32" s="50" t="s">
        <v>527</v>
      </c>
      <c r="C32" s="42" t="s">
        <v>273</v>
      </c>
      <c r="D32" s="40">
        <v>3</v>
      </c>
      <c r="E32" s="40">
        <v>75</v>
      </c>
      <c r="F32" s="40">
        <v>15</v>
      </c>
      <c r="G32" s="40">
        <v>57</v>
      </c>
      <c r="H32" s="40">
        <v>3</v>
      </c>
      <c r="I32" s="40"/>
      <c r="J32" s="40"/>
      <c r="K32" s="40">
        <v>75</v>
      </c>
      <c r="L32" s="40"/>
      <c r="M32" s="40"/>
      <c r="N32" s="32"/>
      <c r="O32" s="32"/>
    </row>
    <row r="33" spans="1:15" s="13" customFormat="1" x14ac:dyDescent="0.25">
      <c r="A33" s="48">
        <v>20</v>
      </c>
      <c r="B33" s="50" t="s">
        <v>528</v>
      </c>
      <c r="C33" s="42" t="s">
        <v>274</v>
      </c>
      <c r="D33" s="40">
        <v>2</v>
      </c>
      <c r="E33" s="40">
        <v>30</v>
      </c>
      <c r="F33" s="40">
        <v>28</v>
      </c>
      <c r="G33" s="40">
        <v>0</v>
      </c>
      <c r="H33" s="40">
        <v>2</v>
      </c>
      <c r="I33" s="40"/>
      <c r="J33" s="40"/>
      <c r="K33" s="40">
        <v>30</v>
      </c>
      <c r="L33" s="40"/>
      <c r="M33" s="40"/>
      <c r="N33" s="32"/>
      <c r="O33" s="32"/>
    </row>
    <row r="34" spans="1:15" s="13" customFormat="1" x14ac:dyDescent="0.25">
      <c r="A34" s="48">
        <v>21</v>
      </c>
      <c r="B34" s="50" t="s">
        <v>529</v>
      </c>
      <c r="C34" s="42" t="s">
        <v>273</v>
      </c>
      <c r="D34" s="40">
        <v>3</v>
      </c>
      <c r="E34" s="40">
        <v>135</v>
      </c>
      <c r="F34" s="40">
        <v>0</v>
      </c>
      <c r="G34" s="40">
        <v>130</v>
      </c>
      <c r="H34" s="40">
        <v>5</v>
      </c>
      <c r="I34" s="40"/>
      <c r="J34" s="40"/>
      <c r="K34" s="40"/>
      <c r="L34" s="40"/>
      <c r="M34" s="40">
        <v>135</v>
      </c>
      <c r="N34" s="32"/>
      <c r="O34" s="32"/>
    </row>
    <row r="35" spans="1:15" s="13" customFormat="1" x14ac:dyDescent="0.25">
      <c r="A35" s="48">
        <v>22</v>
      </c>
      <c r="B35" s="50" t="s">
        <v>530</v>
      </c>
      <c r="C35" s="42" t="s">
        <v>272</v>
      </c>
      <c r="D35" s="40">
        <v>1</v>
      </c>
      <c r="E35" s="40">
        <v>15</v>
      </c>
      <c r="F35" s="40">
        <v>14</v>
      </c>
      <c r="G35" s="40">
        <v>0</v>
      </c>
      <c r="H35" s="40">
        <v>1</v>
      </c>
      <c r="I35" s="40"/>
      <c r="J35" s="40"/>
      <c r="K35" s="40">
        <v>15</v>
      </c>
      <c r="L35" s="40"/>
      <c r="M35" s="40"/>
      <c r="N35" s="32"/>
      <c r="O35" s="32"/>
    </row>
    <row r="36" spans="1:15" s="13" customFormat="1" x14ac:dyDescent="0.25">
      <c r="A36" s="48">
        <v>23</v>
      </c>
      <c r="B36" s="50" t="s">
        <v>567</v>
      </c>
      <c r="C36" s="42" t="s">
        <v>274</v>
      </c>
      <c r="D36" s="40">
        <v>2</v>
      </c>
      <c r="E36" s="40">
        <v>30</v>
      </c>
      <c r="F36" s="40">
        <v>28</v>
      </c>
      <c r="G36" s="40">
        <v>0</v>
      </c>
      <c r="H36" s="40">
        <v>2</v>
      </c>
      <c r="I36" s="40"/>
      <c r="J36" s="40"/>
      <c r="K36" s="40">
        <v>30</v>
      </c>
      <c r="L36" s="40"/>
      <c r="M36" s="40"/>
      <c r="N36" s="32"/>
      <c r="O36" s="32"/>
    </row>
    <row r="37" spans="1:15" s="13" customFormat="1" x14ac:dyDescent="0.25">
      <c r="A37" s="48">
        <v>24</v>
      </c>
      <c r="B37" s="50" t="s">
        <v>531</v>
      </c>
      <c r="C37" s="42" t="s">
        <v>272</v>
      </c>
      <c r="D37" s="40">
        <v>3</v>
      </c>
      <c r="E37" s="40">
        <v>135</v>
      </c>
      <c r="F37" s="40">
        <v>0</v>
      </c>
      <c r="G37" s="40">
        <v>130</v>
      </c>
      <c r="H37" s="40">
        <v>5</v>
      </c>
      <c r="I37" s="40"/>
      <c r="J37" s="40"/>
      <c r="K37" s="40"/>
      <c r="L37" s="40"/>
      <c r="M37" s="40">
        <v>135</v>
      </c>
      <c r="N37" s="32"/>
      <c r="O37" s="32"/>
    </row>
    <row r="38" spans="1:15" s="13" customFormat="1" x14ac:dyDescent="0.25">
      <c r="A38" s="48">
        <v>25</v>
      </c>
      <c r="B38" s="50" t="s">
        <v>481</v>
      </c>
      <c r="C38" s="42" t="s">
        <v>273</v>
      </c>
      <c r="D38" s="40">
        <v>3</v>
      </c>
      <c r="E38" s="40">
        <v>45</v>
      </c>
      <c r="F38" s="40">
        <v>42</v>
      </c>
      <c r="G38" s="40">
        <v>0</v>
      </c>
      <c r="H38" s="40">
        <v>3</v>
      </c>
      <c r="I38" s="40"/>
      <c r="J38" s="40"/>
      <c r="K38" s="40">
        <v>45</v>
      </c>
      <c r="L38" s="40"/>
      <c r="M38" s="40"/>
      <c r="N38" s="32"/>
      <c r="O38" s="32"/>
    </row>
    <row r="39" spans="1:15" s="13" customFormat="1" x14ac:dyDescent="0.25">
      <c r="A39" s="48">
        <v>26</v>
      </c>
      <c r="B39" s="50" t="s">
        <v>532</v>
      </c>
      <c r="C39" s="42" t="s">
        <v>274</v>
      </c>
      <c r="D39" s="40">
        <v>3</v>
      </c>
      <c r="E39" s="40">
        <v>135</v>
      </c>
      <c r="F39" s="40">
        <v>0</v>
      </c>
      <c r="G39" s="40">
        <v>130</v>
      </c>
      <c r="H39" s="40">
        <v>5</v>
      </c>
      <c r="I39" s="40"/>
      <c r="J39" s="40"/>
      <c r="K39" s="40"/>
      <c r="L39" s="40"/>
      <c r="M39" s="40">
        <v>135</v>
      </c>
      <c r="N39" s="32"/>
      <c r="O39" s="32"/>
    </row>
    <row r="40" spans="1:15" s="13" customFormat="1" x14ac:dyDescent="0.25">
      <c r="A40" s="48">
        <v>27</v>
      </c>
      <c r="B40" s="50" t="s">
        <v>482</v>
      </c>
      <c r="C40" s="42" t="s">
        <v>272</v>
      </c>
      <c r="D40" s="40">
        <v>3</v>
      </c>
      <c r="E40" s="40">
        <v>45</v>
      </c>
      <c r="F40" s="40">
        <v>42</v>
      </c>
      <c r="G40" s="40">
        <v>0</v>
      </c>
      <c r="H40" s="40">
        <v>3</v>
      </c>
      <c r="I40" s="40"/>
      <c r="J40" s="40"/>
      <c r="K40" s="40">
        <v>45</v>
      </c>
      <c r="L40" s="40"/>
      <c r="M40" s="40"/>
      <c r="N40" s="32"/>
      <c r="O40" s="32"/>
    </row>
    <row r="41" spans="1:15" s="13" customFormat="1" x14ac:dyDescent="0.25">
      <c r="A41" s="48">
        <v>28</v>
      </c>
      <c r="B41" s="41" t="s">
        <v>533</v>
      </c>
      <c r="C41" s="40" t="s">
        <v>274</v>
      </c>
      <c r="D41" s="40">
        <v>3</v>
      </c>
      <c r="E41" s="40">
        <v>135</v>
      </c>
      <c r="F41" s="40">
        <v>0</v>
      </c>
      <c r="G41" s="40">
        <v>130</v>
      </c>
      <c r="H41" s="40">
        <v>5</v>
      </c>
      <c r="I41" s="40"/>
      <c r="J41" s="40"/>
      <c r="K41" s="40"/>
      <c r="L41" s="40"/>
      <c r="M41" s="40">
        <v>135</v>
      </c>
      <c r="N41" s="32"/>
      <c r="O41" s="32"/>
    </row>
    <row r="42" spans="1:15" s="13" customFormat="1" x14ac:dyDescent="0.25">
      <c r="A42" s="48">
        <v>29</v>
      </c>
      <c r="B42" s="50" t="s">
        <v>483</v>
      </c>
      <c r="C42" s="42" t="s">
        <v>273</v>
      </c>
      <c r="D42" s="40">
        <v>3</v>
      </c>
      <c r="E42" s="40">
        <v>105</v>
      </c>
      <c r="F42" s="40">
        <v>15</v>
      </c>
      <c r="G42" s="40">
        <v>87</v>
      </c>
      <c r="H42" s="40">
        <v>3</v>
      </c>
      <c r="I42" s="40"/>
      <c r="J42" s="105"/>
      <c r="K42" s="111">
        <v>105</v>
      </c>
      <c r="L42" s="40"/>
      <c r="M42" s="40"/>
      <c r="N42" s="32"/>
      <c r="O42" s="32"/>
    </row>
    <row r="43" spans="1:15" s="13" customFormat="1" x14ac:dyDescent="0.25">
      <c r="A43" s="48">
        <v>30</v>
      </c>
      <c r="B43" s="50" t="s">
        <v>469</v>
      </c>
      <c r="C43" s="42" t="s">
        <v>272</v>
      </c>
      <c r="D43" s="40">
        <v>2</v>
      </c>
      <c r="E43" s="40">
        <v>60</v>
      </c>
      <c r="F43" s="40">
        <v>15</v>
      </c>
      <c r="G43" s="40">
        <v>43</v>
      </c>
      <c r="H43" s="40">
        <v>2</v>
      </c>
      <c r="I43" s="40"/>
      <c r="J43" s="40"/>
      <c r="K43" s="40">
        <v>60</v>
      </c>
      <c r="L43" s="40"/>
      <c r="M43" s="40"/>
      <c r="N43" s="32"/>
      <c r="O43" s="32"/>
    </row>
    <row r="44" spans="1:15" s="14" customFormat="1" x14ac:dyDescent="0.25">
      <c r="A44" s="48">
        <v>31</v>
      </c>
      <c r="B44" s="50" t="s">
        <v>115</v>
      </c>
      <c r="C44" s="42" t="s">
        <v>521</v>
      </c>
      <c r="D44" s="40">
        <v>2</v>
      </c>
      <c r="E44" s="40">
        <v>75</v>
      </c>
      <c r="F44" s="40">
        <v>8</v>
      </c>
      <c r="G44" s="40">
        <v>65</v>
      </c>
      <c r="H44" s="40">
        <v>2</v>
      </c>
      <c r="I44" s="40"/>
      <c r="J44" s="40"/>
      <c r="K44" s="40"/>
      <c r="L44" s="40">
        <v>75</v>
      </c>
      <c r="M44" s="40"/>
      <c r="N44" s="32"/>
      <c r="O44" s="32"/>
    </row>
    <row r="45" spans="1:15" s="14" customFormat="1" ht="31.5" x14ac:dyDescent="0.25">
      <c r="A45" s="48">
        <v>32</v>
      </c>
      <c r="B45" s="50" t="s">
        <v>534</v>
      </c>
      <c r="C45" s="42" t="s">
        <v>273</v>
      </c>
      <c r="D45" s="40">
        <v>2</v>
      </c>
      <c r="E45" s="40">
        <v>60</v>
      </c>
      <c r="F45" s="40">
        <v>15</v>
      </c>
      <c r="G45" s="40">
        <v>43</v>
      </c>
      <c r="H45" s="40">
        <v>2</v>
      </c>
      <c r="I45" s="40"/>
      <c r="J45" s="40"/>
      <c r="K45" s="40"/>
      <c r="L45" s="40">
        <v>60</v>
      </c>
      <c r="M45" s="40"/>
      <c r="N45" s="40"/>
      <c r="O45" s="40"/>
    </row>
    <row r="46" spans="1:15" s="14" customFormat="1" ht="31.5" x14ac:dyDescent="0.25">
      <c r="A46" s="48">
        <v>33</v>
      </c>
      <c r="B46" s="50" t="s">
        <v>535</v>
      </c>
      <c r="C46" s="42" t="s">
        <v>273</v>
      </c>
      <c r="D46" s="40">
        <v>2</v>
      </c>
      <c r="E46" s="40">
        <v>60</v>
      </c>
      <c r="F46" s="40">
        <v>15</v>
      </c>
      <c r="G46" s="40">
        <v>43</v>
      </c>
      <c r="H46" s="40">
        <v>2</v>
      </c>
      <c r="I46" s="40"/>
      <c r="J46" s="40"/>
      <c r="K46" s="40"/>
      <c r="L46" s="40">
        <v>60</v>
      </c>
      <c r="M46" s="40"/>
      <c r="N46" s="40"/>
      <c r="O46" s="40"/>
    </row>
    <row r="47" spans="1:15" s="14" customFormat="1" x14ac:dyDescent="0.25">
      <c r="A47" s="48">
        <v>34</v>
      </c>
      <c r="B47" s="50" t="s">
        <v>536</v>
      </c>
      <c r="C47" s="42" t="s">
        <v>272</v>
      </c>
      <c r="D47" s="40">
        <v>2</v>
      </c>
      <c r="E47" s="40">
        <v>60</v>
      </c>
      <c r="F47" s="40">
        <v>15</v>
      </c>
      <c r="G47" s="40">
        <v>43</v>
      </c>
      <c r="H47" s="40">
        <v>2</v>
      </c>
      <c r="I47" s="40"/>
      <c r="J47" s="40"/>
      <c r="K47" s="40"/>
      <c r="L47" s="40">
        <v>60</v>
      </c>
      <c r="M47" s="40"/>
      <c r="N47" s="40"/>
      <c r="O47" s="40"/>
    </row>
    <row r="48" spans="1:15" s="13" customFormat="1" x14ac:dyDescent="0.25">
      <c r="A48" s="48">
        <v>35</v>
      </c>
      <c r="B48" s="50" t="s">
        <v>684</v>
      </c>
      <c r="C48" s="42" t="s">
        <v>274</v>
      </c>
      <c r="D48" s="40">
        <v>2</v>
      </c>
      <c r="E48" s="40">
        <v>60</v>
      </c>
      <c r="F48" s="40">
        <v>15</v>
      </c>
      <c r="G48" s="40">
        <v>43</v>
      </c>
      <c r="H48" s="40">
        <v>2</v>
      </c>
      <c r="I48" s="40"/>
      <c r="J48" s="40"/>
      <c r="K48" s="40"/>
      <c r="L48" s="40">
        <v>60</v>
      </c>
      <c r="M48" s="40"/>
      <c r="N48" s="40"/>
      <c r="O48" s="40"/>
    </row>
    <row r="49" spans="1:15" s="14" customFormat="1" ht="31.5" x14ac:dyDescent="0.25">
      <c r="A49" s="48">
        <v>36</v>
      </c>
      <c r="B49" s="50" t="s">
        <v>537</v>
      </c>
      <c r="C49" s="42" t="s">
        <v>272</v>
      </c>
      <c r="D49" s="40">
        <v>2</v>
      </c>
      <c r="E49" s="40">
        <v>45</v>
      </c>
      <c r="F49" s="40">
        <v>15</v>
      </c>
      <c r="G49" s="40">
        <v>28</v>
      </c>
      <c r="H49" s="40">
        <v>2</v>
      </c>
      <c r="I49" s="40"/>
      <c r="J49" s="40"/>
      <c r="K49" s="40"/>
      <c r="L49" s="40">
        <v>45</v>
      </c>
      <c r="M49" s="40"/>
      <c r="N49" s="40"/>
      <c r="O49" s="40"/>
    </row>
    <row r="50" spans="1:15" s="14" customFormat="1" x14ac:dyDescent="0.25">
      <c r="A50" s="130" t="s">
        <v>95</v>
      </c>
      <c r="B50" s="131" t="s">
        <v>538</v>
      </c>
      <c r="C50" s="42"/>
      <c r="D50" s="32">
        <f>D51+D55+D59</f>
        <v>7</v>
      </c>
      <c r="E50" s="32">
        <f t="shared" ref="E50:M50" si="2">E51+E55+E59</f>
        <v>255</v>
      </c>
      <c r="F50" s="32">
        <f t="shared" si="2"/>
        <v>29</v>
      </c>
      <c r="G50" s="32">
        <f t="shared" si="2"/>
        <v>219</v>
      </c>
      <c r="H50" s="32">
        <f t="shared" si="2"/>
        <v>7</v>
      </c>
      <c r="I50" s="32"/>
      <c r="J50" s="32"/>
      <c r="K50" s="32"/>
      <c r="L50" s="32"/>
      <c r="M50" s="32">
        <f t="shared" si="2"/>
        <v>75</v>
      </c>
      <c r="N50" s="40"/>
      <c r="O50" s="40"/>
    </row>
    <row r="51" spans="1:15" s="13" customFormat="1" ht="19.5" customHeight="1" x14ac:dyDescent="0.25">
      <c r="A51" s="130" t="s">
        <v>539</v>
      </c>
      <c r="B51" s="131" t="s">
        <v>573</v>
      </c>
      <c r="C51" s="42"/>
      <c r="D51" s="32">
        <v>1</v>
      </c>
      <c r="E51" s="32">
        <v>15</v>
      </c>
      <c r="F51" s="32">
        <v>14</v>
      </c>
      <c r="G51" s="32">
        <v>0</v>
      </c>
      <c r="H51" s="32">
        <v>1</v>
      </c>
      <c r="I51" s="40"/>
      <c r="J51" s="40"/>
      <c r="K51" s="40"/>
      <c r="L51" s="40"/>
      <c r="M51" s="32">
        <v>15</v>
      </c>
      <c r="N51" s="40"/>
      <c r="O51" s="40"/>
    </row>
    <row r="52" spans="1:15" s="14" customFormat="1" x14ac:dyDescent="0.25">
      <c r="A52" s="48">
        <v>37</v>
      </c>
      <c r="B52" s="117" t="s">
        <v>116</v>
      </c>
      <c r="C52" s="42" t="s">
        <v>272</v>
      </c>
      <c r="D52" s="40">
        <v>1</v>
      </c>
      <c r="E52" s="40">
        <v>15</v>
      </c>
      <c r="F52" s="40">
        <v>14</v>
      </c>
      <c r="G52" s="40">
        <v>0</v>
      </c>
      <c r="H52" s="40">
        <v>1</v>
      </c>
      <c r="I52" s="40"/>
      <c r="J52" s="40"/>
      <c r="K52" s="40"/>
      <c r="L52" s="40"/>
      <c r="M52" s="40">
        <v>15</v>
      </c>
      <c r="N52" s="40"/>
      <c r="O52" s="40"/>
    </row>
    <row r="53" spans="1:15" s="13" customFormat="1" x14ac:dyDescent="0.25">
      <c r="A53" s="48">
        <v>38</v>
      </c>
      <c r="B53" s="37" t="s">
        <v>488</v>
      </c>
      <c r="C53" s="40" t="s">
        <v>272</v>
      </c>
      <c r="D53" s="40">
        <v>1</v>
      </c>
      <c r="E53" s="40">
        <v>15</v>
      </c>
      <c r="F53" s="40">
        <v>14</v>
      </c>
      <c r="G53" s="40">
        <v>0</v>
      </c>
      <c r="H53" s="40">
        <v>1</v>
      </c>
      <c r="I53" s="40"/>
      <c r="J53" s="40"/>
      <c r="K53" s="40"/>
      <c r="L53" s="40"/>
      <c r="M53" s="40">
        <v>15</v>
      </c>
      <c r="N53" s="40"/>
      <c r="O53" s="40"/>
    </row>
    <row r="54" spans="1:15" s="14" customFormat="1" x14ac:dyDescent="0.25">
      <c r="A54" s="48">
        <v>39</v>
      </c>
      <c r="B54" s="74" t="s">
        <v>470</v>
      </c>
      <c r="C54" s="42" t="s">
        <v>272</v>
      </c>
      <c r="D54" s="40">
        <v>1</v>
      </c>
      <c r="E54" s="40">
        <v>15</v>
      </c>
      <c r="F54" s="40">
        <v>14</v>
      </c>
      <c r="G54" s="40">
        <v>0</v>
      </c>
      <c r="H54" s="40">
        <v>1</v>
      </c>
      <c r="I54" s="40"/>
      <c r="J54" s="40"/>
      <c r="K54" s="40"/>
      <c r="L54" s="40"/>
      <c r="M54" s="40">
        <v>15</v>
      </c>
      <c r="N54" s="40"/>
      <c r="O54" s="40"/>
    </row>
    <row r="55" spans="1:15" s="14" customFormat="1" x14ac:dyDescent="0.25">
      <c r="A55" s="130" t="s">
        <v>539</v>
      </c>
      <c r="B55" s="36" t="s">
        <v>574</v>
      </c>
      <c r="C55" s="98"/>
      <c r="D55" s="32">
        <v>2</v>
      </c>
      <c r="E55" s="32">
        <v>60</v>
      </c>
      <c r="F55" s="32">
        <v>15</v>
      </c>
      <c r="G55" s="32">
        <v>43</v>
      </c>
      <c r="H55" s="32">
        <v>2</v>
      </c>
      <c r="I55" s="40"/>
      <c r="J55" s="40"/>
      <c r="K55" s="40"/>
      <c r="L55" s="40"/>
      <c r="M55" s="32">
        <v>60</v>
      </c>
      <c r="N55" s="32"/>
      <c r="O55" s="32"/>
    </row>
    <row r="56" spans="1:15" x14ac:dyDescent="0.25">
      <c r="A56" s="48">
        <v>40</v>
      </c>
      <c r="B56" s="50" t="s">
        <v>489</v>
      </c>
      <c r="C56" s="33" t="s">
        <v>540</v>
      </c>
      <c r="D56" s="40">
        <v>2</v>
      </c>
      <c r="E56" s="40">
        <v>60</v>
      </c>
      <c r="F56" s="40">
        <v>15</v>
      </c>
      <c r="G56" s="40">
        <v>43</v>
      </c>
      <c r="H56" s="40">
        <v>2</v>
      </c>
      <c r="I56" s="40"/>
      <c r="J56" s="40"/>
      <c r="K56" s="40"/>
      <c r="L56" s="40"/>
      <c r="M56" s="40">
        <v>60</v>
      </c>
      <c r="N56" s="40"/>
      <c r="O56" s="40"/>
    </row>
    <row r="57" spans="1:15" x14ac:dyDescent="0.25">
      <c r="A57" s="48">
        <v>41</v>
      </c>
      <c r="B57" s="50" t="s">
        <v>490</v>
      </c>
      <c r="C57" s="33" t="s">
        <v>540</v>
      </c>
      <c r="D57" s="40">
        <v>2</v>
      </c>
      <c r="E57" s="40">
        <v>60</v>
      </c>
      <c r="F57" s="40">
        <v>15</v>
      </c>
      <c r="G57" s="40">
        <v>43</v>
      </c>
      <c r="H57" s="40">
        <v>2</v>
      </c>
      <c r="I57" s="40"/>
      <c r="J57" s="40"/>
      <c r="K57" s="40"/>
      <c r="L57" s="40"/>
      <c r="M57" s="40">
        <v>60</v>
      </c>
      <c r="N57" s="40"/>
      <c r="O57" s="40"/>
    </row>
    <row r="58" spans="1:15" x14ac:dyDescent="0.25">
      <c r="A58" s="48">
        <v>42</v>
      </c>
      <c r="B58" s="50" t="s">
        <v>541</v>
      </c>
      <c r="C58" s="33" t="s">
        <v>540</v>
      </c>
      <c r="D58" s="40">
        <v>2</v>
      </c>
      <c r="E58" s="40">
        <v>60</v>
      </c>
      <c r="F58" s="40">
        <v>15</v>
      </c>
      <c r="G58" s="40">
        <v>43</v>
      </c>
      <c r="H58" s="40">
        <v>2</v>
      </c>
      <c r="I58" s="40"/>
      <c r="J58" s="40"/>
      <c r="K58" s="40"/>
      <c r="L58" s="40"/>
      <c r="M58" s="40">
        <v>60</v>
      </c>
      <c r="N58" s="40"/>
      <c r="O58" s="40"/>
    </row>
    <row r="59" spans="1:15" x14ac:dyDescent="0.25">
      <c r="A59" s="130" t="s">
        <v>539</v>
      </c>
      <c r="B59" s="132" t="s">
        <v>575</v>
      </c>
      <c r="C59" s="33"/>
      <c r="D59" s="32">
        <v>4</v>
      </c>
      <c r="E59" s="32">
        <v>180</v>
      </c>
      <c r="F59" s="32">
        <v>0</v>
      </c>
      <c r="G59" s="32">
        <v>176</v>
      </c>
      <c r="H59" s="32">
        <v>4</v>
      </c>
      <c r="I59" s="40"/>
      <c r="J59" s="40"/>
      <c r="K59" s="40"/>
      <c r="L59" s="40"/>
      <c r="M59" s="40"/>
      <c r="N59" s="32">
        <v>180</v>
      </c>
      <c r="O59" s="32"/>
    </row>
    <row r="60" spans="1:15" x14ac:dyDescent="0.25">
      <c r="A60" s="48">
        <v>43</v>
      </c>
      <c r="B60" s="133" t="s">
        <v>542</v>
      </c>
      <c r="C60" s="33" t="s">
        <v>274</v>
      </c>
      <c r="D60" s="40">
        <v>2</v>
      </c>
      <c r="E60" s="40">
        <v>90</v>
      </c>
      <c r="F60" s="40">
        <v>0</v>
      </c>
      <c r="G60" s="40">
        <v>88</v>
      </c>
      <c r="H60" s="40">
        <v>2</v>
      </c>
      <c r="I60" s="40"/>
      <c r="J60" s="40"/>
      <c r="K60" s="40"/>
      <c r="L60" s="40"/>
      <c r="M60" s="40"/>
      <c r="N60" s="40">
        <v>90</v>
      </c>
      <c r="O60" s="40"/>
    </row>
    <row r="61" spans="1:15" x14ac:dyDescent="0.25">
      <c r="A61" s="48">
        <v>44</v>
      </c>
      <c r="B61" s="133" t="s">
        <v>543</v>
      </c>
      <c r="C61" s="33" t="s">
        <v>274</v>
      </c>
      <c r="D61" s="40">
        <v>2</v>
      </c>
      <c r="E61" s="40">
        <v>90</v>
      </c>
      <c r="F61" s="40">
        <v>0</v>
      </c>
      <c r="G61" s="40">
        <v>88</v>
      </c>
      <c r="H61" s="40">
        <v>2</v>
      </c>
      <c r="I61" s="40"/>
      <c r="J61" s="40"/>
      <c r="K61" s="40"/>
      <c r="L61" s="40"/>
      <c r="M61" s="40"/>
      <c r="N61" s="40">
        <v>90</v>
      </c>
      <c r="O61" s="40"/>
    </row>
    <row r="62" spans="1:15" x14ac:dyDescent="0.25">
      <c r="A62" s="48">
        <v>45</v>
      </c>
      <c r="B62" s="133" t="s">
        <v>544</v>
      </c>
      <c r="C62" s="33" t="s">
        <v>274</v>
      </c>
      <c r="D62" s="40">
        <v>2</v>
      </c>
      <c r="E62" s="40">
        <v>90</v>
      </c>
      <c r="F62" s="40">
        <v>0</v>
      </c>
      <c r="G62" s="40">
        <v>88</v>
      </c>
      <c r="H62" s="40">
        <v>2</v>
      </c>
      <c r="I62" s="40"/>
      <c r="J62" s="40"/>
      <c r="K62" s="40"/>
      <c r="L62" s="40"/>
      <c r="M62" s="40"/>
      <c r="N62" s="40">
        <v>90</v>
      </c>
      <c r="O62" s="40"/>
    </row>
    <row r="63" spans="1:15" x14ac:dyDescent="0.25">
      <c r="A63" s="48">
        <v>46</v>
      </c>
      <c r="B63" s="133" t="s">
        <v>545</v>
      </c>
      <c r="C63" s="33" t="s">
        <v>274</v>
      </c>
      <c r="D63" s="40">
        <v>2</v>
      </c>
      <c r="E63" s="40">
        <v>90</v>
      </c>
      <c r="F63" s="40">
        <v>0</v>
      </c>
      <c r="G63" s="40">
        <v>88</v>
      </c>
      <c r="H63" s="40">
        <v>2</v>
      </c>
      <c r="I63" s="32"/>
      <c r="J63" s="32"/>
      <c r="K63" s="32"/>
      <c r="L63" s="32"/>
      <c r="M63" s="32"/>
      <c r="N63" s="40">
        <v>90</v>
      </c>
      <c r="O63" s="40"/>
    </row>
    <row r="64" spans="1:15" ht="31.5" x14ac:dyDescent="0.25">
      <c r="A64" s="32" t="s">
        <v>60</v>
      </c>
      <c r="B64" s="36" t="s">
        <v>61</v>
      </c>
      <c r="C64" s="33"/>
      <c r="D64" s="32">
        <v>8</v>
      </c>
      <c r="E64" s="32">
        <v>360</v>
      </c>
      <c r="F64" s="32">
        <v>0</v>
      </c>
      <c r="G64" s="32">
        <v>355</v>
      </c>
      <c r="H64" s="32">
        <v>5</v>
      </c>
      <c r="I64" s="32"/>
      <c r="J64" s="32"/>
      <c r="K64" s="32"/>
      <c r="L64" s="32"/>
      <c r="M64" s="32"/>
      <c r="N64" s="32">
        <v>360</v>
      </c>
      <c r="O64" s="32"/>
    </row>
    <row r="65" spans="1:15" ht="31.5" x14ac:dyDescent="0.25">
      <c r="A65" s="48">
        <v>47</v>
      </c>
      <c r="B65" s="50" t="s">
        <v>485</v>
      </c>
      <c r="C65" s="42" t="s">
        <v>5</v>
      </c>
      <c r="D65" s="40">
        <v>8</v>
      </c>
      <c r="E65" s="40">
        <v>360</v>
      </c>
      <c r="F65" s="40">
        <v>0</v>
      </c>
      <c r="G65" s="40">
        <v>355</v>
      </c>
      <c r="H65" s="40">
        <v>5</v>
      </c>
      <c r="I65" s="40"/>
      <c r="J65" s="40"/>
      <c r="K65" s="40"/>
      <c r="L65" s="40"/>
      <c r="M65" s="40"/>
      <c r="N65" s="40">
        <v>360</v>
      </c>
      <c r="O65" s="40"/>
    </row>
    <row r="66" spans="1:15" ht="26.25" customHeight="1" x14ac:dyDescent="0.25">
      <c r="A66" s="32" t="s">
        <v>64</v>
      </c>
      <c r="B66" s="132" t="s">
        <v>696</v>
      </c>
      <c r="C66" s="42"/>
      <c r="D66" s="32">
        <v>6</v>
      </c>
      <c r="E66" s="32">
        <v>270</v>
      </c>
      <c r="F66" s="32">
        <v>0</v>
      </c>
      <c r="G66" s="32">
        <v>270</v>
      </c>
      <c r="H66" s="32">
        <v>0</v>
      </c>
      <c r="I66" s="32"/>
      <c r="J66" s="32"/>
      <c r="K66" s="32"/>
      <c r="L66" s="32"/>
      <c r="M66" s="32"/>
      <c r="N66" s="32">
        <v>270</v>
      </c>
      <c r="O66" s="32"/>
    </row>
    <row r="67" spans="1:15" ht="21.75" customHeight="1" x14ac:dyDescent="0.25">
      <c r="A67" s="259" t="s">
        <v>15</v>
      </c>
      <c r="B67" s="259"/>
      <c r="C67" s="12"/>
      <c r="D67" s="32">
        <f>D66+D64+D17++D9</f>
        <v>106</v>
      </c>
      <c r="E67" s="32">
        <f t="shared" ref="E67:N67" si="3">E66+E64+E17++E9</f>
        <v>3265</v>
      </c>
      <c r="F67" s="32">
        <f t="shared" si="3"/>
        <v>596</v>
      </c>
      <c r="G67" s="32">
        <f t="shared" si="3"/>
        <v>2557</v>
      </c>
      <c r="H67" s="32">
        <f t="shared" si="3"/>
        <v>112</v>
      </c>
      <c r="I67" s="32">
        <f t="shared" si="3"/>
        <v>455</v>
      </c>
      <c r="J67" s="32">
        <f t="shared" si="3"/>
        <v>440</v>
      </c>
      <c r="K67" s="32">
        <f t="shared" si="3"/>
        <v>405</v>
      </c>
      <c r="L67" s="32">
        <f t="shared" si="3"/>
        <v>360</v>
      </c>
      <c r="M67" s="32">
        <f t="shared" si="3"/>
        <v>795</v>
      </c>
      <c r="N67" s="32">
        <f t="shared" si="3"/>
        <v>630</v>
      </c>
      <c r="O67" s="32"/>
    </row>
    <row r="69" spans="1:15" s="147" customFormat="1" ht="33" customHeight="1" x14ac:dyDescent="0.25">
      <c r="A69" s="261" t="s">
        <v>570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</row>
    <row r="70" spans="1:15" s="147" customFormat="1" ht="16.5" x14ac:dyDescent="0.25">
      <c r="A70" s="148"/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</row>
    <row r="71" spans="1:15" ht="16.5" x14ac:dyDescent="0.25">
      <c r="A71" s="148"/>
      <c r="B71" s="147"/>
      <c r="C71" s="146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</row>
    <row r="72" spans="1:15" ht="16.5" x14ac:dyDescent="0.25">
      <c r="B72" s="149"/>
    </row>
    <row r="73" spans="1:15" x14ac:dyDescent="0.25">
      <c r="B73" s="106"/>
    </row>
  </sheetData>
  <mergeCells count="14">
    <mergeCell ref="O7:O8"/>
    <mergeCell ref="B70:N70"/>
    <mergeCell ref="A67:B67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9:N69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498D-B06A-4CB7-9AF8-68046F732955}">
  <dimension ref="A1:O60"/>
  <sheetViews>
    <sheetView topLeftCell="A41" zoomScaleNormal="100" workbookViewId="0">
      <selection activeCell="D66" sqref="D66"/>
    </sheetView>
  </sheetViews>
  <sheetFormatPr defaultColWidth="8.875" defaultRowHeight="15.75" x14ac:dyDescent="0.25"/>
  <cols>
    <col min="1" max="1" width="4.75" style="105" customWidth="1"/>
    <col min="2" max="2" width="32.25" style="105" customWidth="1"/>
    <col min="3" max="3" width="8.5" style="107" customWidth="1"/>
    <col min="4" max="4" width="7.125" style="105" customWidth="1"/>
    <col min="5" max="5" width="6.375" style="105" customWidth="1"/>
    <col min="6" max="6" width="5.875" style="105" customWidth="1"/>
    <col min="7" max="7" width="5.375" style="105" customWidth="1"/>
    <col min="8" max="8" width="5.5" style="105" customWidth="1"/>
    <col min="9" max="14" width="7.75" style="105" customWidth="1"/>
    <col min="15" max="15" width="4.375" style="105" customWidth="1"/>
    <col min="16" max="16384" width="8.875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2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5" s="6" customFormat="1" ht="30" customHeight="1" x14ac:dyDescent="0.25">
      <c r="A5" s="248" t="s">
        <v>701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5" s="7" customFormat="1" ht="23.25" customHeight="1" x14ac:dyDescent="0.25">
      <c r="A6" s="7" t="s">
        <v>604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50" t="s">
        <v>5</v>
      </c>
      <c r="B7" s="250" t="s">
        <v>6</v>
      </c>
      <c r="C7" s="255" t="s">
        <v>271</v>
      </c>
      <c r="D7" s="250" t="s">
        <v>7</v>
      </c>
      <c r="E7" s="252" t="s">
        <v>8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41" t="s">
        <v>566</v>
      </c>
    </row>
    <row r="8" spans="1:15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19</v>
      </c>
      <c r="K8" s="12" t="s">
        <v>576</v>
      </c>
      <c r="L8" s="12" t="s">
        <v>577</v>
      </c>
      <c r="M8" s="12" t="s">
        <v>644</v>
      </c>
      <c r="N8" s="12" t="s">
        <v>645</v>
      </c>
      <c r="O8" s="242"/>
    </row>
    <row r="9" spans="1:15" s="13" customFormat="1" ht="17.100000000000001" customHeight="1" x14ac:dyDescent="0.25">
      <c r="A9" s="30" t="s">
        <v>20</v>
      </c>
      <c r="B9" s="163" t="s">
        <v>21</v>
      </c>
      <c r="C9" s="160"/>
      <c r="D9" s="30">
        <f t="shared" ref="D9:N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218">
        <f t="shared" si="0"/>
        <v>225</v>
      </c>
      <c r="J9" s="109">
        <f t="shared" si="0"/>
        <v>210</v>
      </c>
      <c r="K9" s="109">
        <f t="shared" si="0"/>
        <v>0</v>
      </c>
      <c r="L9" s="109">
        <f t="shared" si="0"/>
        <v>0</v>
      </c>
      <c r="M9" s="109">
        <f t="shared" si="0"/>
        <v>0</v>
      </c>
      <c r="N9" s="109">
        <f t="shared" si="0"/>
        <v>0</v>
      </c>
      <c r="O9" s="30"/>
    </row>
    <row r="10" spans="1:15" s="14" customFormat="1" ht="17.100000000000001" customHeight="1" x14ac:dyDescent="0.25">
      <c r="A10" s="43">
        <v>1</v>
      </c>
      <c r="B10" s="155" t="s">
        <v>683</v>
      </c>
      <c r="C10" s="217" t="s">
        <v>273</v>
      </c>
      <c r="D10" s="82">
        <v>5</v>
      </c>
      <c r="E10" s="82">
        <v>75</v>
      </c>
      <c r="F10" s="82">
        <v>41</v>
      </c>
      <c r="G10" s="82">
        <v>29</v>
      </c>
      <c r="H10" s="82">
        <v>5</v>
      </c>
      <c r="I10" s="82"/>
      <c r="J10" s="40">
        <v>75</v>
      </c>
      <c r="K10" s="138"/>
      <c r="L10" s="31"/>
      <c r="M10" s="31"/>
      <c r="N10" s="31"/>
      <c r="O10" s="31"/>
    </row>
    <row r="11" spans="1:15" s="14" customFormat="1" ht="17.100000000000001" customHeight="1" x14ac:dyDescent="0.25">
      <c r="A11" s="43">
        <v>2</v>
      </c>
      <c r="B11" s="155" t="s">
        <v>23</v>
      </c>
      <c r="C11" s="217" t="s">
        <v>273</v>
      </c>
      <c r="D11" s="82">
        <v>2</v>
      </c>
      <c r="E11" s="82">
        <v>30</v>
      </c>
      <c r="F11" s="82">
        <v>18</v>
      </c>
      <c r="G11" s="82">
        <v>10</v>
      </c>
      <c r="H11" s="82">
        <v>2</v>
      </c>
      <c r="I11" s="82">
        <v>30</v>
      </c>
      <c r="J11" s="40"/>
      <c r="K11" s="138"/>
      <c r="L11" s="31"/>
      <c r="M11" s="31"/>
      <c r="N11" s="32"/>
      <c r="O11" s="32"/>
    </row>
    <row r="12" spans="1:15" s="14" customFormat="1" ht="17.100000000000001" customHeight="1" x14ac:dyDescent="0.25">
      <c r="A12" s="43">
        <v>3</v>
      </c>
      <c r="B12" s="155" t="s">
        <v>24</v>
      </c>
      <c r="C12" s="217" t="s">
        <v>273</v>
      </c>
      <c r="D12" s="82">
        <v>2</v>
      </c>
      <c r="E12" s="82">
        <v>60</v>
      </c>
      <c r="F12" s="82">
        <v>5</v>
      </c>
      <c r="G12" s="82">
        <v>51</v>
      </c>
      <c r="H12" s="82">
        <v>4</v>
      </c>
      <c r="I12" s="71">
        <v>60</v>
      </c>
      <c r="J12" s="82"/>
      <c r="K12" s="138"/>
      <c r="L12" s="31"/>
      <c r="M12" s="33"/>
      <c r="N12" s="31"/>
      <c r="O12" s="31"/>
    </row>
    <row r="13" spans="1:15" s="14" customFormat="1" ht="17.100000000000001" customHeight="1" x14ac:dyDescent="0.25">
      <c r="A13" s="43">
        <v>4</v>
      </c>
      <c r="B13" s="155" t="s">
        <v>640</v>
      </c>
      <c r="C13" s="217" t="s">
        <v>273</v>
      </c>
      <c r="D13" s="82">
        <v>3</v>
      </c>
      <c r="E13" s="82">
        <v>75</v>
      </c>
      <c r="F13" s="82">
        <v>36</v>
      </c>
      <c r="G13" s="82">
        <v>35</v>
      </c>
      <c r="H13" s="82">
        <v>4</v>
      </c>
      <c r="I13" s="71">
        <v>75</v>
      </c>
      <c r="J13" s="82"/>
      <c r="K13" s="138"/>
      <c r="L13" s="31"/>
      <c r="M13" s="33"/>
      <c r="N13" s="31"/>
      <c r="O13" s="31"/>
    </row>
    <row r="14" spans="1:15" s="14" customFormat="1" ht="17.100000000000001" customHeight="1" x14ac:dyDescent="0.25">
      <c r="A14" s="43">
        <v>5</v>
      </c>
      <c r="B14" s="155" t="s">
        <v>25</v>
      </c>
      <c r="C14" s="217" t="s">
        <v>273</v>
      </c>
      <c r="D14" s="82">
        <v>3</v>
      </c>
      <c r="E14" s="82">
        <v>75</v>
      </c>
      <c r="F14" s="33">
        <v>15</v>
      </c>
      <c r="G14" s="33">
        <v>58</v>
      </c>
      <c r="H14" s="82">
        <v>2</v>
      </c>
      <c r="I14" s="82"/>
      <c r="J14" s="40">
        <v>75</v>
      </c>
      <c r="K14" s="138"/>
      <c r="L14" s="31"/>
      <c r="M14" s="31"/>
      <c r="N14" s="31"/>
      <c r="O14" s="31"/>
    </row>
    <row r="15" spans="1:15" s="14" customFormat="1" ht="17.100000000000001" customHeight="1" x14ac:dyDescent="0.25">
      <c r="A15" s="43">
        <v>6</v>
      </c>
      <c r="B15" s="155" t="s">
        <v>27</v>
      </c>
      <c r="C15" s="217" t="s">
        <v>275</v>
      </c>
      <c r="D15" s="82">
        <v>2</v>
      </c>
      <c r="E15" s="82">
        <v>60</v>
      </c>
      <c r="F15" s="33">
        <v>21</v>
      </c>
      <c r="G15" s="33">
        <v>36</v>
      </c>
      <c r="H15" s="82">
        <v>3</v>
      </c>
      <c r="I15" s="82">
        <v>60</v>
      </c>
      <c r="J15" s="40"/>
      <c r="K15" s="138"/>
      <c r="L15" s="31"/>
      <c r="M15" s="31"/>
      <c r="N15" s="31"/>
      <c r="O15" s="31"/>
    </row>
    <row r="16" spans="1:15" s="14" customFormat="1" ht="17.100000000000001" customHeight="1" x14ac:dyDescent="0.25">
      <c r="A16" s="43">
        <v>7</v>
      </c>
      <c r="B16" s="155" t="s">
        <v>28</v>
      </c>
      <c r="C16" s="217" t="s">
        <v>275</v>
      </c>
      <c r="D16" s="82">
        <v>2</v>
      </c>
      <c r="E16" s="82">
        <v>60</v>
      </c>
      <c r="F16" s="33">
        <v>21</v>
      </c>
      <c r="G16" s="33">
        <v>36</v>
      </c>
      <c r="H16" s="82">
        <v>3</v>
      </c>
      <c r="I16" s="82"/>
      <c r="J16" s="40">
        <v>60</v>
      </c>
      <c r="K16" s="138"/>
      <c r="L16" s="31"/>
      <c r="M16" s="31"/>
      <c r="N16" s="31"/>
      <c r="O16" s="31"/>
    </row>
    <row r="17" spans="1:15" s="14" customFormat="1" ht="17.100000000000001" customHeight="1" x14ac:dyDescent="0.25">
      <c r="A17" s="32" t="s">
        <v>29</v>
      </c>
      <c r="B17" s="229" t="s">
        <v>30</v>
      </c>
      <c r="C17" s="114"/>
      <c r="D17" s="175">
        <f>D18+D30+D45</f>
        <v>67</v>
      </c>
      <c r="E17" s="175">
        <f>E18+E30+E45</f>
        <v>1515</v>
      </c>
      <c r="F17" s="175">
        <f>(F18+F30+F45+F50+F55)</f>
        <v>504</v>
      </c>
      <c r="G17" s="175">
        <f>(G18+G30+G45+G50+G55)</f>
        <v>1674</v>
      </c>
      <c r="H17" s="175">
        <f>(H18+H30+H45+H50+H55)</f>
        <v>84</v>
      </c>
      <c r="I17" s="32">
        <f t="shared" ref="I17:M17" si="1">I18+I30</f>
        <v>105</v>
      </c>
      <c r="J17" s="32">
        <f t="shared" si="1"/>
        <v>300</v>
      </c>
      <c r="K17" s="32">
        <f t="shared" si="1"/>
        <v>345</v>
      </c>
      <c r="L17" s="32">
        <f t="shared" si="1"/>
        <v>270</v>
      </c>
      <c r="M17" s="32">
        <f t="shared" si="1"/>
        <v>300</v>
      </c>
      <c r="N17" s="32">
        <f>N18+N30+N45</f>
        <v>120</v>
      </c>
      <c r="O17" s="32"/>
    </row>
    <row r="18" spans="1:15" s="13" customFormat="1" ht="17.100000000000001" customHeight="1" x14ac:dyDescent="0.25">
      <c r="A18" s="32" t="s">
        <v>31</v>
      </c>
      <c r="B18" s="163" t="s">
        <v>183</v>
      </c>
      <c r="C18" s="176"/>
      <c r="D18" s="176">
        <f t="shared" ref="D18:N18" si="2">SUM(D19:D29)</f>
        <v>24</v>
      </c>
      <c r="E18" s="176">
        <f>SUM(E19:E29)</f>
        <v>480</v>
      </c>
      <c r="F18" s="176">
        <f t="shared" si="2"/>
        <v>224</v>
      </c>
      <c r="G18" s="176">
        <f t="shared" si="2"/>
        <v>232</v>
      </c>
      <c r="H18" s="176">
        <f t="shared" si="2"/>
        <v>24</v>
      </c>
      <c r="I18" s="32">
        <f t="shared" si="2"/>
        <v>105</v>
      </c>
      <c r="J18" s="32">
        <f t="shared" si="2"/>
        <v>300</v>
      </c>
      <c r="K18" s="32">
        <f t="shared" si="2"/>
        <v>75</v>
      </c>
      <c r="L18" s="32">
        <f t="shared" si="2"/>
        <v>0</v>
      </c>
      <c r="M18" s="32">
        <f t="shared" si="2"/>
        <v>0</v>
      </c>
      <c r="N18" s="32">
        <f t="shared" si="2"/>
        <v>0</v>
      </c>
      <c r="O18" s="32"/>
    </row>
    <row r="19" spans="1:15" s="14" customFormat="1" ht="17.100000000000001" customHeight="1" x14ac:dyDescent="0.25">
      <c r="A19" s="43">
        <v>8</v>
      </c>
      <c r="B19" s="155" t="s">
        <v>606</v>
      </c>
      <c r="C19" s="118" t="s">
        <v>272</v>
      </c>
      <c r="D19" s="82">
        <v>1</v>
      </c>
      <c r="E19" s="82">
        <v>15</v>
      </c>
      <c r="F19" s="82">
        <v>14</v>
      </c>
      <c r="G19" s="82">
        <v>0</v>
      </c>
      <c r="H19" s="82">
        <v>1</v>
      </c>
      <c r="I19" s="82">
        <v>15</v>
      </c>
      <c r="J19" s="40"/>
      <c r="K19" s="40"/>
      <c r="L19" s="40"/>
      <c r="M19" s="40"/>
      <c r="N19" s="40"/>
      <c r="O19" s="40"/>
    </row>
    <row r="20" spans="1:15" s="14" customFormat="1" ht="17.100000000000001" customHeight="1" x14ac:dyDescent="0.25">
      <c r="A20" s="43">
        <v>9</v>
      </c>
      <c r="B20" s="155" t="s">
        <v>607</v>
      </c>
      <c r="C20" s="118" t="s">
        <v>273</v>
      </c>
      <c r="D20" s="82">
        <v>2</v>
      </c>
      <c r="E20" s="82">
        <v>45</v>
      </c>
      <c r="F20" s="82">
        <v>14</v>
      </c>
      <c r="G20" s="82">
        <v>29</v>
      </c>
      <c r="H20" s="82">
        <v>2</v>
      </c>
      <c r="I20" s="82">
        <v>45</v>
      </c>
      <c r="J20" s="42"/>
      <c r="K20" s="12"/>
      <c r="L20" s="12"/>
      <c r="M20" s="12"/>
      <c r="N20" s="12"/>
      <c r="O20" s="12"/>
    </row>
    <row r="21" spans="1:15" s="14" customFormat="1" ht="17.100000000000001" customHeight="1" x14ac:dyDescent="0.25">
      <c r="A21" s="43">
        <v>10</v>
      </c>
      <c r="B21" s="155" t="s">
        <v>114</v>
      </c>
      <c r="C21" s="118" t="s">
        <v>272</v>
      </c>
      <c r="D21" s="82">
        <v>2</v>
      </c>
      <c r="E21" s="82">
        <v>30</v>
      </c>
      <c r="F21" s="82">
        <v>28</v>
      </c>
      <c r="G21" s="82">
        <v>0</v>
      </c>
      <c r="H21" s="82">
        <v>2</v>
      </c>
      <c r="I21" s="51"/>
      <c r="J21" s="42"/>
      <c r="K21" s="82">
        <v>30</v>
      </c>
      <c r="L21" s="12"/>
      <c r="M21" s="12"/>
      <c r="N21" s="12"/>
      <c r="O21" s="12"/>
    </row>
    <row r="22" spans="1:15" s="14" customFormat="1" x14ac:dyDescent="0.25">
      <c r="A22" s="43">
        <v>11</v>
      </c>
      <c r="B22" s="155" t="s">
        <v>608</v>
      </c>
      <c r="C22" s="118" t="s">
        <v>273</v>
      </c>
      <c r="D22" s="82">
        <v>2</v>
      </c>
      <c r="E22" s="82">
        <v>45</v>
      </c>
      <c r="F22" s="82">
        <v>14</v>
      </c>
      <c r="G22" s="82">
        <v>29</v>
      </c>
      <c r="H22" s="82">
        <v>2</v>
      </c>
      <c r="I22" s="82">
        <v>45</v>
      </c>
      <c r="J22" s="42"/>
      <c r="K22" s="42"/>
      <c r="L22" s="42"/>
      <c r="M22" s="12"/>
      <c r="N22" s="12"/>
      <c r="O22" s="12"/>
    </row>
    <row r="23" spans="1:15" s="14" customFormat="1" ht="17.100000000000001" customHeight="1" x14ac:dyDescent="0.25">
      <c r="A23" s="43">
        <v>12</v>
      </c>
      <c r="B23" s="155" t="s">
        <v>609</v>
      </c>
      <c r="C23" s="118" t="s">
        <v>273</v>
      </c>
      <c r="D23" s="82">
        <v>3</v>
      </c>
      <c r="E23" s="82">
        <v>60</v>
      </c>
      <c r="F23" s="82">
        <v>28</v>
      </c>
      <c r="G23" s="82">
        <v>29</v>
      </c>
      <c r="H23" s="82">
        <v>3</v>
      </c>
      <c r="I23" s="51"/>
      <c r="J23" s="82">
        <v>60</v>
      </c>
      <c r="K23" s="12"/>
      <c r="L23" s="12"/>
      <c r="M23" s="12"/>
      <c r="N23" s="12"/>
      <c r="O23" s="12"/>
    </row>
    <row r="24" spans="1:15" s="14" customFormat="1" ht="17.100000000000001" customHeight="1" x14ac:dyDescent="0.25">
      <c r="A24" s="43">
        <v>13</v>
      </c>
      <c r="B24" s="155" t="s">
        <v>610</v>
      </c>
      <c r="C24" s="118" t="s">
        <v>273</v>
      </c>
      <c r="D24" s="82">
        <v>2</v>
      </c>
      <c r="E24" s="82">
        <v>45</v>
      </c>
      <c r="F24" s="82">
        <v>14</v>
      </c>
      <c r="G24" s="82">
        <v>29</v>
      </c>
      <c r="H24" s="82">
        <v>2</v>
      </c>
      <c r="I24" s="51"/>
      <c r="J24" s="82">
        <v>45</v>
      </c>
      <c r="K24" s="12"/>
      <c r="L24" s="12"/>
      <c r="M24" s="12"/>
      <c r="N24" s="12"/>
      <c r="O24" s="12"/>
    </row>
    <row r="25" spans="1:15" s="14" customFormat="1" x14ac:dyDescent="0.25">
      <c r="A25" s="43">
        <v>14</v>
      </c>
      <c r="B25" s="155" t="s">
        <v>611</v>
      </c>
      <c r="C25" s="118" t="s">
        <v>273</v>
      </c>
      <c r="D25" s="82">
        <v>3</v>
      </c>
      <c r="E25" s="82">
        <v>60</v>
      </c>
      <c r="F25" s="82">
        <v>28</v>
      </c>
      <c r="G25" s="82">
        <v>29</v>
      </c>
      <c r="H25" s="82">
        <v>3</v>
      </c>
      <c r="I25" s="51"/>
      <c r="J25" s="82">
        <v>60</v>
      </c>
      <c r="K25" s="12"/>
      <c r="L25" s="12"/>
      <c r="M25" s="12"/>
      <c r="N25" s="12"/>
      <c r="O25" s="12"/>
    </row>
    <row r="26" spans="1:15" s="14" customFormat="1" ht="17.100000000000001" customHeight="1" x14ac:dyDescent="0.25">
      <c r="A26" s="43">
        <v>15</v>
      </c>
      <c r="B26" s="155" t="s">
        <v>612</v>
      </c>
      <c r="C26" s="118" t="s">
        <v>272</v>
      </c>
      <c r="D26" s="82">
        <v>2</v>
      </c>
      <c r="E26" s="82">
        <v>30</v>
      </c>
      <c r="F26" s="82">
        <v>28</v>
      </c>
      <c r="G26" s="82">
        <v>0</v>
      </c>
      <c r="H26" s="82">
        <v>2</v>
      </c>
      <c r="I26" s="51"/>
      <c r="J26" s="82">
        <v>30</v>
      </c>
      <c r="K26" s="12"/>
      <c r="L26" s="12"/>
      <c r="M26" s="12"/>
      <c r="N26" s="12"/>
      <c r="O26" s="12"/>
    </row>
    <row r="27" spans="1:15" s="14" customFormat="1" ht="17.100000000000001" customHeight="1" x14ac:dyDescent="0.25">
      <c r="A27" s="43">
        <v>16</v>
      </c>
      <c r="B27" s="155" t="s">
        <v>613</v>
      </c>
      <c r="C27" s="118" t="s">
        <v>273</v>
      </c>
      <c r="D27" s="82">
        <v>2</v>
      </c>
      <c r="E27" s="82">
        <v>45</v>
      </c>
      <c r="F27" s="82">
        <v>14</v>
      </c>
      <c r="G27" s="82">
        <v>29</v>
      </c>
      <c r="H27" s="82">
        <v>2</v>
      </c>
      <c r="I27" s="51"/>
      <c r="J27" s="42"/>
      <c r="K27" s="82">
        <v>45</v>
      </c>
      <c r="L27" s="12"/>
      <c r="M27" s="12"/>
      <c r="N27" s="12"/>
      <c r="O27" s="12"/>
    </row>
    <row r="28" spans="1:15" s="14" customFormat="1" ht="17.100000000000001" customHeight="1" x14ac:dyDescent="0.25">
      <c r="A28" s="43">
        <v>17</v>
      </c>
      <c r="B28" s="155" t="s">
        <v>614</v>
      </c>
      <c r="C28" s="118" t="s">
        <v>273</v>
      </c>
      <c r="D28" s="82">
        <v>3</v>
      </c>
      <c r="E28" s="82">
        <v>75</v>
      </c>
      <c r="F28" s="82">
        <v>14</v>
      </c>
      <c r="G28" s="82">
        <v>58</v>
      </c>
      <c r="H28" s="82">
        <v>3</v>
      </c>
      <c r="I28" s="51"/>
      <c r="J28" s="82">
        <v>75</v>
      </c>
      <c r="K28" s="42"/>
      <c r="L28" s="12"/>
      <c r="M28" s="12"/>
      <c r="N28" s="12"/>
      <c r="O28" s="12"/>
    </row>
    <row r="29" spans="1:15" s="13" customFormat="1" ht="17.100000000000001" customHeight="1" x14ac:dyDescent="0.25">
      <c r="A29" s="43">
        <v>18</v>
      </c>
      <c r="B29" s="155" t="s">
        <v>615</v>
      </c>
      <c r="C29" s="118" t="s">
        <v>272</v>
      </c>
      <c r="D29" s="82">
        <v>2</v>
      </c>
      <c r="E29" s="82">
        <v>30</v>
      </c>
      <c r="F29" s="82">
        <v>28</v>
      </c>
      <c r="G29" s="82">
        <v>0</v>
      </c>
      <c r="H29" s="82">
        <v>2</v>
      </c>
      <c r="I29" s="51"/>
      <c r="J29" s="82">
        <v>30</v>
      </c>
      <c r="K29" s="82"/>
      <c r="L29" s="12"/>
      <c r="M29" s="12"/>
      <c r="N29" s="12"/>
      <c r="O29" s="12"/>
    </row>
    <row r="30" spans="1:15" s="13" customFormat="1" ht="17.100000000000001" customHeight="1" x14ac:dyDescent="0.25">
      <c r="A30" s="32" t="s">
        <v>42</v>
      </c>
      <c r="B30" s="230" t="s">
        <v>43</v>
      </c>
      <c r="C30" s="177"/>
      <c r="D30" s="178">
        <f t="shared" ref="D30:N30" si="3">SUM(D31:D44)</f>
        <v>38</v>
      </c>
      <c r="E30" s="178">
        <f>SUM(E31:E44)</f>
        <v>915</v>
      </c>
      <c r="F30" s="178">
        <f t="shared" si="3"/>
        <v>210</v>
      </c>
      <c r="G30" s="178">
        <f t="shared" si="3"/>
        <v>667</v>
      </c>
      <c r="H30" s="178">
        <f t="shared" si="3"/>
        <v>38</v>
      </c>
      <c r="I30" s="32">
        <f t="shared" si="3"/>
        <v>0</v>
      </c>
      <c r="J30" s="32">
        <f t="shared" si="3"/>
        <v>0</v>
      </c>
      <c r="K30" s="32">
        <f t="shared" si="3"/>
        <v>270</v>
      </c>
      <c r="L30" s="32">
        <f t="shared" si="3"/>
        <v>270</v>
      </c>
      <c r="M30" s="32">
        <f t="shared" si="3"/>
        <v>300</v>
      </c>
      <c r="N30" s="32">
        <f t="shared" si="3"/>
        <v>75</v>
      </c>
      <c r="O30" s="32"/>
    </row>
    <row r="31" spans="1:15" s="13" customFormat="1" x14ac:dyDescent="0.25">
      <c r="A31" s="179">
        <v>19</v>
      </c>
      <c r="B31" s="155" t="s">
        <v>616</v>
      </c>
      <c r="C31" s="118" t="s">
        <v>273</v>
      </c>
      <c r="D31" s="82">
        <v>3</v>
      </c>
      <c r="E31" s="82">
        <v>60</v>
      </c>
      <c r="F31" s="82">
        <v>28</v>
      </c>
      <c r="G31" s="82">
        <v>29</v>
      </c>
      <c r="H31" s="82">
        <v>3</v>
      </c>
      <c r="I31" s="51"/>
      <c r="J31" s="42"/>
      <c r="K31" s="82">
        <v>60</v>
      </c>
      <c r="L31" s="42"/>
      <c r="M31" s="42"/>
      <c r="N31" s="12"/>
      <c r="O31" s="12"/>
    </row>
    <row r="32" spans="1:15" s="13" customFormat="1" x14ac:dyDescent="0.25">
      <c r="A32" s="179">
        <v>20</v>
      </c>
      <c r="B32" s="155" t="s">
        <v>617</v>
      </c>
      <c r="C32" s="118" t="s">
        <v>273</v>
      </c>
      <c r="D32" s="82">
        <v>2</v>
      </c>
      <c r="E32" s="82">
        <v>45</v>
      </c>
      <c r="F32" s="82">
        <v>14</v>
      </c>
      <c r="G32" s="82">
        <v>29</v>
      </c>
      <c r="H32" s="82">
        <v>2</v>
      </c>
      <c r="I32" s="51"/>
      <c r="J32" s="42"/>
      <c r="K32" s="82">
        <v>45</v>
      </c>
      <c r="L32" s="42"/>
      <c r="M32" s="42"/>
      <c r="N32" s="12"/>
      <c r="O32" s="12"/>
    </row>
    <row r="33" spans="1:15" s="13" customFormat="1" ht="31.5" x14ac:dyDescent="0.25">
      <c r="A33" s="179">
        <v>21</v>
      </c>
      <c r="B33" s="155" t="s">
        <v>618</v>
      </c>
      <c r="C33" s="118" t="s">
        <v>273</v>
      </c>
      <c r="D33" s="82">
        <v>3</v>
      </c>
      <c r="E33" s="82">
        <v>75</v>
      </c>
      <c r="F33" s="82">
        <v>14</v>
      </c>
      <c r="G33" s="82">
        <v>58</v>
      </c>
      <c r="H33" s="82">
        <v>3</v>
      </c>
      <c r="I33" s="51"/>
      <c r="J33" s="42"/>
      <c r="K33" s="82">
        <v>75</v>
      </c>
      <c r="L33" s="42"/>
      <c r="M33" s="42"/>
      <c r="N33" s="12"/>
      <c r="O33" s="12"/>
    </row>
    <row r="34" spans="1:15" s="13" customFormat="1" ht="29.25" customHeight="1" x14ac:dyDescent="0.25">
      <c r="A34" s="179">
        <v>22</v>
      </c>
      <c r="B34" s="155" t="s">
        <v>619</v>
      </c>
      <c r="C34" s="118" t="s">
        <v>273</v>
      </c>
      <c r="D34" s="82">
        <v>2</v>
      </c>
      <c r="E34" s="82">
        <v>45</v>
      </c>
      <c r="F34" s="82">
        <v>14</v>
      </c>
      <c r="G34" s="82">
        <v>29</v>
      </c>
      <c r="H34" s="82">
        <v>2</v>
      </c>
      <c r="I34" s="51"/>
      <c r="J34" s="42"/>
      <c r="K34" s="82">
        <v>45</v>
      </c>
      <c r="L34" s="42"/>
      <c r="M34" s="42"/>
      <c r="N34" s="12"/>
      <c r="O34" s="12"/>
    </row>
    <row r="35" spans="1:15" s="13" customFormat="1" x14ac:dyDescent="0.25">
      <c r="A35" s="179">
        <v>23</v>
      </c>
      <c r="B35" s="155" t="s">
        <v>620</v>
      </c>
      <c r="C35" s="118" t="s">
        <v>273</v>
      </c>
      <c r="D35" s="82">
        <v>2</v>
      </c>
      <c r="E35" s="82">
        <v>45</v>
      </c>
      <c r="F35" s="82">
        <v>14</v>
      </c>
      <c r="G35" s="82">
        <v>29</v>
      </c>
      <c r="H35" s="82">
        <v>2</v>
      </c>
      <c r="I35" s="51"/>
      <c r="J35" s="42"/>
      <c r="K35" s="82">
        <v>45</v>
      </c>
      <c r="L35" s="42"/>
      <c r="M35" s="42"/>
      <c r="N35" s="12"/>
      <c r="O35" s="12"/>
    </row>
    <row r="36" spans="1:15" s="13" customFormat="1" x14ac:dyDescent="0.25">
      <c r="A36" s="179">
        <v>24</v>
      </c>
      <c r="B36" s="155" t="s">
        <v>621</v>
      </c>
      <c r="C36" s="118" t="s">
        <v>273</v>
      </c>
      <c r="D36" s="82">
        <v>2</v>
      </c>
      <c r="E36" s="82">
        <v>45</v>
      </c>
      <c r="F36" s="82">
        <v>14</v>
      </c>
      <c r="G36" s="82">
        <v>29</v>
      </c>
      <c r="H36" s="82">
        <v>2</v>
      </c>
      <c r="I36" s="51"/>
      <c r="J36" s="42"/>
      <c r="K36" s="42"/>
      <c r="L36" s="82">
        <v>45</v>
      </c>
      <c r="M36" s="42"/>
      <c r="N36" s="12"/>
      <c r="O36" s="12"/>
    </row>
    <row r="37" spans="1:15" s="13" customFormat="1" x14ac:dyDescent="0.25">
      <c r="A37" s="179">
        <v>25</v>
      </c>
      <c r="B37" s="155" t="s">
        <v>622</v>
      </c>
      <c r="C37" s="118" t="s">
        <v>273</v>
      </c>
      <c r="D37" s="82">
        <v>3</v>
      </c>
      <c r="E37" s="82">
        <v>75</v>
      </c>
      <c r="F37" s="82">
        <v>14</v>
      </c>
      <c r="G37" s="82">
        <v>58</v>
      </c>
      <c r="H37" s="82">
        <v>3</v>
      </c>
      <c r="I37" s="51"/>
      <c r="J37" s="42"/>
      <c r="K37" s="42"/>
      <c r="L37" s="82">
        <v>75</v>
      </c>
      <c r="M37" s="42"/>
      <c r="N37" s="12"/>
      <c r="O37" s="12"/>
    </row>
    <row r="38" spans="1:15" s="13" customFormat="1" x14ac:dyDescent="0.25">
      <c r="A38" s="179">
        <v>26</v>
      </c>
      <c r="B38" s="155" t="s">
        <v>623</v>
      </c>
      <c r="C38" s="118" t="s">
        <v>273</v>
      </c>
      <c r="D38" s="82">
        <v>3</v>
      </c>
      <c r="E38" s="82">
        <v>75</v>
      </c>
      <c r="F38" s="82">
        <v>14</v>
      </c>
      <c r="G38" s="82">
        <v>58</v>
      </c>
      <c r="H38" s="82">
        <v>3</v>
      </c>
      <c r="I38" s="51"/>
      <c r="J38" s="42"/>
      <c r="K38" s="42"/>
      <c r="L38" s="82">
        <v>75</v>
      </c>
      <c r="M38" s="42"/>
      <c r="N38" s="12"/>
      <c r="O38" s="12"/>
    </row>
    <row r="39" spans="1:15" s="13" customFormat="1" x14ac:dyDescent="0.25">
      <c r="A39" s="179">
        <v>27</v>
      </c>
      <c r="B39" s="155" t="s">
        <v>624</v>
      </c>
      <c r="C39" s="118" t="s">
        <v>273</v>
      </c>
      <c r="D39" s="82">
        <v>3</v>
      </c>
      <c r="E39" s="82">
        <v>75</v>
      </c>
      <c r="F39" s="82">
        <v>14</v>
      </c>
      <c r="G39" s="82">
        <v>58</v>
      </c>
      <c r="H39" s="82">
        <v>3</v>
      </c>
      <c r="I39" s="51"/>
      <c r="J39" s="42"/>
      <c r="K39" s="42"/>
      <c r="L39" s="42"/>
      <c r="M39" s="82">
        <v>75</v>
      </c>
      <c r="N39" s="12"/>
      <c r="O39" s="12"/>
    </row>
    <row r="40" spans="1:15" s="13" customFormat="1" ht="31.5" x14ac:dyDescent="0.25">
      <c r="A40" s="179">
        <v>28</v>
      </c>
      <c r="B40" s="155" t="s">
        <v>625</v>
      </c>
      <c r="C40" s="118" t="s">
        <v>273</v>
      </c>
      <c r="D40" s="82">
        <v>3</v>
      </c>
      <c r="E40" s="82">
        <v>75</v>
      </c>
      <c r="F40" s="82">
        <v>14</v>
      </c>
      <c r="G40" s="82">
        <v>58</v>
      </c>
      <c r="H40" s="82">
        <v>3</v>
      </c>
      <c r="I40" s="51"/>
      <c r="J40" s="42"/>
      <c r="K40" s="42"/>
      <c r="L40" s="82">
        <v>75</v>
      </c>
      <c r="M40" s="42"/>
      <c r="N40" s="12"/>
      <c r="O40" s="12"/>
    </row>
    <row r="41" spans="1:15" s="13" customFormat="1" ht="31.5" x14ac:dyDescent="0.25">
      <c r="A41" s="179">
        <v>29</v>
      </c>
      <c r="B41" s="155" t="s">
        <v>626</v>
      </c>
      <c r="C41" s="118" t="s">
        <v>273</v>
      </c>
      <c r="D41" s="82">
        <v>3</v>
      </c>
      <c r="E41" s="82">
        <v>75</v>
      </c>
      <c r="F41" s="82">
        <v>14</v>
      </c>
      <c r="G41" s="82">
        <v>58</v>
      </c>
      <c r="H41" s="82">
        <v>3</v>
      </c>
      <c r="I41" s="51"/>
      <c r="J41" s="42"/>
      <c r="K41" s="42"/>
      <c r="L41" s="42"/>
      <c r="M41" s="82">
        <v>75</v>
      </c>
      <c r="N41" s="12"/>
      <c r="O41" s="12"/>
    </row>
    <row r="42" spans="1:15" s="13" customFormat="1" ht="29.25" customHeight="1" x14ac:dyDescent="0.25">
      <c r="A42" s="179">
        <v>30</v>
      </c>
      <c r="B42" s="155" t="s">
        <v>627</v>
      </c>
      <c r="C42" s="118" t="s">
        <v>273</v>
      </c>
      <c r="D42" s="82">
        <v>3</v>
      </c>
      <c r="E42" s="82">
        <v>75</v>
      </c>
      <c r="F42" s="82">
        <v>14</v>
      </c>
      <c r="G42" s="82">
        <v>58</v>
      </c>
      <c r="H42" s="82">
        <v>3</v>
      </c>
      <c r="I42" s="51"/>
      <c r="J42" s="42"/>
      <c r="K42" s="42"/>
      <c r="L42" s="42"/>
      <c r="M42" s="82">
        <v>75</v>
      </c>
      <c r="N42" s="12"/>
      <c r="O42" s="12"/>
    </row>
    <row r="43" spans="1:15" s="14" customFormat="1" ht="31.5" x14ac:dyDescent="0.25">
      <c r="A43" s="179">
        <v>31</v>
      </c>
      <c r="B43" s="155" t="s">
        <v>628</v>
      </c>
      <c r="C43" s="118" t="s">
        <v>273</v>
      </c>
      <c r="D43" s="82">
        <v>3</v>
      </c>
      <c r="E43" s="82">
        <v>75</v>
      </c>
      <c r="F43" s="82">
        <v>14</v>
      </c>
      <c r="G43" s="82">
        <v>58</v>
      </c>
      <c r="H43" s="82">
        <v>3</v>
      </c>
      <c r="I43" s="51"/>
      <c r="J43" s="42"/>
      <c r="K43" s="42"/>
      <c r="L43" s="42"/>
      <c r="M43" s="82">
        <v>75</v>
      </c>
      <c r="N43" s="12"/>
      <c r="O43" s="12"/>
    </row>
    <row r="44" spans="1:15" s="14" customFormat="1" x14ac:dyDescent="0.25">
      <c r="A44" s="179">
        <v>32</v>
      </c>
      <c r="B44" s="155" t="s">
        <v>629</v>
      </c>
      <c r="C44" s="118" t="s">
        <v>273</v>
      </c>
      <c r="D44" s="82">
        <v>3</v>
      </c>
      <c r="E44" s="82">
        <v>75</v>
      </c>
      <c r="F44" s="82">
        <v>14</v>
      </c>
      <c r="G44" s="82">
        <v>58</v>
      </c>
      <c r="H44" s="82">
        <v>3</v>
      </c>
      <c r="I44" s="51"/>
      <c r="J44" s="42"/>
      <c r="K44" s="42"/>
      <c r="L44" s="42"/>
      <c r="M44" s="42"/>
      <c r="N44" s="82">
        <v>75</v>
      </c>
      <c r="O44" s="12"/>
    </row>
    <row r="45" spans="1:15" s="14" customFormat="1" ht="31.5" x14ac:dyDescent="0.25">
      <c r="A45" s="130" t="s">
        <v>95</v>
      </c>
      <c r="B45" s="231" t="s">
        <v>630</v>
      </c>
      <c r="C45" s="180"/>
      <c r="D45" s="181">
        <v>5</v>
      </c>
      <c r="E45" s="181">
        <f>(E46+E47)</f>
        <v>120</v>
      </c>
      <c r="F45" s="181">
        <f>(F46+F47)</f>
        <v>70</v>
      </c>
      <c r="G45" s="181">
        <f>(G46+G47)</f>
        <v>87</v>
      </c>
      <c r="H45" s="181">
        <f>(H46+H47)</f>
        <v>5</v>
      </c>
      <c r="I45" s="63"/>
      <c r="J45" s="42"/>
      <c r="K45" s="42"/>
      <c r="L45" s="42"/>
      <c r="M45" s="12">
        <v>75</v>
      </c>
      <c r="N45" s="32">
        <v>45</v>
      </c>
      <c r="O45" s="40"/>
    </row>
    <row r="46" spans="1:15" s="14" customFormat="1" x14ac:dyDescent="0.25">
      <c r="A46" s="179">
        <v>33</v>
      </c>
      <c r="B46" s="155" t="s">
        <v>631</v>
      </c>
      <c r="C46" s="118" t="s">
        <v>273</v>
      </c>
      <c r="D46" s="82">
        <v>2</v>
      </c>
      <c r="E46" s="82">
        <v>45</v>
      </c>
      <c r="F46" s="82">
        <v>14</v>
      </c>
      <c r="G46" s="82">
        <v>29</v>
      </c>
      <c r="H46" s="82">
        <v>2</v>
      </c>
      <c r="I46" s="42"/>
      <c r="J46" s="42"/>
      <c r="K46" s="42"/>
      <c r="L46" s="42"/>
      <c r="M46" s="42"/>
      <c r="N46" s="40"/>
      <c r="O46" s="40"/>
    </row>
    <row r="47" spans="1:15" s="13" customFormat="1" x14ac:dyDescent="0.25">
      <c r="A47" s="179">
        <v>34</v>
      </c>
      <c r="B47" s="53" t="s">
        <v>632</v>
      </c>
      <c r="C47" s="118" t="s">
        <v>273</v>
      </c>
      <c r="D47" s="42">
        <v>3</v>
      </c>
      <c r="E47" s="42">
        <v>75</v>
      </c>
      <c r="F47" s="182">
        <v>56</v>
      </c>
      <c r="G47" s="42">
        <v>58</v>
      </c>
      <c r="H47" s="42">
        <v>3</v>
      </c>
      <c r="I47" s="42"/>
      <c r="J47" s="42"/>
      <c r="K47" s="42"/>
      <c r="L47" s="42"/>
      <c r="M47" s="42"/>
      <c r="N47" s="40"/>
      <c r="O47" s="40"/>
    </row>
    <row r="48" spans="1:15" s="14" customFormat="1" x14ac:dyDescent="0.25">
      <c r="A48" s="179">
        <v>35</v>
      </c>
      <c r="B48" s="53" t="s">
        <v>633</v>
      </c>
      <c r="C48" s="118" t="s">
        <v>273</v>
      </c>
      <c r="D48" s="42">
        <v>3</v>
      </c>
      <c r="E48" s="42">
        <v>75</v>
      </c>
      <c r="F48" s="182">
        <v>56</v>
      </c>
      <c r="G48" s="42">
        <v>58</v>
      </c>
      <c r="H48" s="42">
        <v>3</v>
      </c>
      <c r="I48" s="42"/>
      <c r="J48" s="42"/>
      <c r="K48" s="42"/>
      <c r="L48" s="42"/>
      <c r="M48" s="42">
        <v>75</v>
      </c>
      <c r="N48" s="40"/>
      <c r="O48" s="40"/>
    </row>
    <row r="49" spans="1:15" s="14" customFormat="1" ht="27" customHeight="1" x14ac:dyDescent="0.25">
      <c r="A49" s="179">
        <v>36</v>
      </c>
      <c r="B49" s="53" t="s">
        <v>634</v>
      </c>
      <c r="C49" s="118" t="s">
        <v>273</v>
      </c>
      <c r="D49" s="42">
        <v>2</v>
      </c>
      <c r="E49" s="42">
        <v>45</v>
      </c>
      <c r="F49" s="182">
        <v>14</v>
      </c>
      <c r="G49" s="42">
        <v>29</v>
      </c>
      <c r="H49" s="42">
        <v>2</v>
      </c>
      <c r="I49" s="42"/>
      <c r="J49" s="42"/>
      <c r="K49" s="42"/>
      <c r="L49" s="42"/>
      <c r="M49" s="42"/>
      <c r="N49" s="42">
        <v>45</v>
      </c>
      <c r="O49" s="40"/>
    </row>
    <row r="50" spans="1:15" ht="31.5" x14ac:dyDescent="0.25">
      <c r="A50" s="32" t="s">
        <v>60</v>
      </c>
      <c r="B50" s="166" t="s">
        <v>61</v>
      </c>
      <c r="C50" s="178"/>
      <c r="D50" s="178">
        <f t="shared" ref="D50:M50" si="4">SUM(D51:D54)</f>
        <v>13</v>
      </c>
      <c r="E50" s="178">
        <f t="shared" si="4"/>
        <v>585</v>
      </c>
      <c r="F50" s="178">
        <f t="shared" si="4"/>
        <v>0</v>
      </c>
      <c r="G50" s="178">
        <f t="shared" si="4"/>
        <v>572</v>
      </c>
      <c r="H50" s="178">
        <f t="shared" si="4"/>
        <v>13</v>
      </c>
      <c r="I50" s="175">
        <f t="shared" si="4"/>
        <v>0</v>
      </c>
      <c r="J50" s="32">
        <f t="shared" si="4"/>
        <v>0</v>
      </c>
      <c r="K50" s="32">
        <f t="shared" si="4"/>
        <v>0</v>
      </c>
      <c r="L50" s="32">
        <f t="shared" si="4"/>
        <v>135</v>
      </c>
      <c r="M50" s="32">
        <f t="shared" si="4"/>
        <v>135</v>
      </c>
      <c r="N50" s="32">
        <f>SUM(N51:N54)</f>
        <v>315</v>
      </c>
      <c r="O50" s="32"/>
    </row>
    <row r="51" spans="1:15" s="147" customFormat="1" ht="33" customHeight="1" x14ac:dyDescent="0.25">
      <c r="A51" s="43">
        <v>37</v>
      </c>
      <c r="B51" s="187" t="s">
        <v>635</v>
      </c>
      <c r="C51" s="75" t="s">
        <v>274</v>
      </c>
      <c r="D51" s="183">
        <v>3</v>
      </c>
      <c r="E51" s="183">
        <v>135</v>
      </c>
      <c r="F51" s="183">
        <v>0</v>
      </c>
      <c r="G51" s="183">
        <v>132</v>
      </c>
      <c r="H51" s="183">
        <v>3</v>
      </c>
      <c r="I51" s="51"/>
      <c r="J51" s="12"/>
      <c r="K51" s="42"/>
      <c r="L51" s="183">
        <v>135</v>
      </c>
      <c r="M51" s="118"/>
      <c r="N51" s="12"/>
      <c r="O51" s="12"/>
    </row>
    <row r="52" spans="1:15" s="147" customFormat="1" ht="16.5" x14ac:dyDescent="0.25">
      <c r="A52" s="43">
        <v>38</v>
      </c>
      <c r="B52" s="187" t="s">
        <v>636</v>
      </c>
      <c r="C52" s="75" t="s">
        <v>274</v>
      </c>
      <c r="D52" s="183">
        <v>3</v>
      </c>
      <c r="E52" s="183">
        <v>135</v>
      </c>
      <c r="F52" s="183">
        <v>0</v>
      </c>
      <c r="G52" s="183">
        <v>132</v>
      </c>
      <c r="H52" s="183">
        <v>3</v>
      </c>
      <c r="I52" s="51"/>
      <c r="J52" s="12"/>
      <c r="K52" s="42"/>
      <c r="L52" s="42"/>
      <c r="M52" s="183">
        <v>135</v>
      </c>
      <c r="N52" s="12"/>
      <c r="O52" s="12"/>
    </row>
    <row r="53" spans="1:15" x14ac:dyDescent="0.25">
      <c r="A53" s="43">
        <v>39</v>
      </c>
      <c r="B53" s="187" t="s">
        <v>637</v>
      </c>
      <c r="C53" s="75" t="s">
        <v>274</v>
      </c>
      <c r="D53" s="183">
        <v>3</v>
      </c>
      <c r="E53" s="183">
        <v>135</v>
      </c>
      <c r="F53" s="183">
        <v>0</v>
      </c>
      <c r="G53" s="183">
        <v>132</v>
      </c>
      <c r="H53" s="183">
        <v>3</v>
      </c>
      <c r="I53" s="51"/>
      <c r="J53" s="12"/>
      <c r="K53" s="12"/>
      <c r="L53" s="12"/>
      <c r="M53" s="118"/>
      <c r="N53" s="183">
        <v>135</v>
      </c>
      <c r="O53" s="12"/>
    </row>
    <row r="54" spans="1:15" x14ac:dyDescent="0.25">
      <c r="A54" s="43">
        <v>40</v>
      </c>
      <c r="B54" s="187" t="s">
        <v>601</v>
      </c>
      <c r="C54" s="75" t="s">
        <v>274</v>
      </c>
      <c r="D54" s="183">
        <v>4</v>
      </c>
      <c r="E54" s="183">
        <v>180</v>
      </c>
      <c r="F54" s="183">
        <v>0</v>
      </c>
      <c r="G54" s="183">
        <v>176</v>
      </c>
      <c r="H54" s="183">
        <v>4</v>
      </c>
      <c r="I54" s="51"/>
      <c r="J54" s="12"/>
      <c r="K54" s="12"/>
      <c r="L54" s="12"/>
      <c r="M54" s="118"/>
      <c r="N54" s="183">
        <v>180</v>
      </c>
      <c r="O54" s="12"/>
    </row>
    <row r="55" spans="1:15" x14ac:dyDescent="0.25">
      <c r="A55" s="32" t="s">
        <v>64</v>
      </c>
      <c r="B55" s="232" t="s">
        <v>696</v>
      </c>
      <c r="C55" s="184"/>
      <c r="D55" s="185">
        <f t="shared" ref="D55:N55" si="5">SUM(D56:D57)</f>
        <v>4</v>
      </c>
      <c r="E55" s="185">
        <f t="shared" si="5"/>
        <v>120</v>
      </c>
      <c r="F55" s="185">
        <f t="shared" si="5"/>
        <v>0</v>
      </c>
      <c r="G55" s="185">
        <f t="shared" si="5"/>
        <v>116</v>
      </c>
      <c r="H55" s="185">
        <f t="shared" si="5"/>
        <v>4</v>
      </c>
      <c r="I55" s="38">
        <f t="shared" si="5"/>
        <v>0</v>
      </c>
      <c r="J55" s="38">
        <f t="shared" si="5"/>
        <v>0</v>
      </c>
      <c r="K55" s="38">
        <f t="shared" si="5"/>
        <v>0</v>
      </c>
      <c r="L55" s="38">
        <f t="shared" si="5"/>
        <v>0</v>
      </c>
      <c r="M55" s="38">
        <f t="shared" si="5"/>
        <v>0</v>
      </c>
      <c r="N55" s="38">
        <f t="shared" si="5"/>
        <v>120</v>
      </c>
      <c r="O55" s="38"/>
    </row>
    <row r="56" spans="1:15" x14ac:dyDescent="0.25">
      <c r="A56" s="43">
        <v>41</v>
      </c>
      <c r="B56" s="155" t="s">
        <v>638</v>
      </c>
      <c r="C56" s="75" t="s">
        <v>274</v>
      </c>
      <c r="D56" s="82">
        <v>2</v>
      </c>
      <c r="E56" s="82">
        <v>60</v>
      </c>
      <c r="F56" s="82">
        <v>0</v>
      </c>
      <c r="G56" s="82">
        <v>58</v>
      </c>
      <c r="H56" s="82">
        <v>2</v>
      </c>
      <c r="I56" s="71"/>
      <c r="J56" s="40"/>
      <c r="K56" s="40"/>
      <c r="L56" s="40"/>
      <c r="M56" s="40"/>
      <c r="N56" s="82">
        <v>60</v>
      </c>
      <c r="O56" s="42"/>
    </row>
    <row r="57" spans="1:15" x14ac:dyDescent="0.25">
      <c r="A57" s="43">
        <v>42</v>
      </c>
      <c r="B57" s="155" t="s">
        <v>639</v>
      </c>
      <c r="C57" s="75" t="s">
        <v>274</v>
      </c>
      <c r="D57" s="82">
        <v>2</v>
      </c>
      <c r="E57" s="82">
        <v>60</v>
      </c>
      <c r="F57" s="82">
        <v>0</v>
      </c>
      <c r="G57" s="82">
        <v>58</v>
      </c>
      <c r="H57" s="82">
        <v>2</v>
      </c>
      <c r="I57" s="71"/>
      <c r="J57" s="40"/>
      <c r="K57" s="40"/>
      <c r="L57" s="40"/>
      <c r="M57" s="40"/>
      <c r="N57" s="82">
        <v>60</v>
      </c>
      <c r="O57" s="42"/>
    </row>
    <row r="58" spans="1:15" ht="19.5" customHeight="1" x14ac:dyDescent="0.25">
      <c r="A58" s="259" t="s">
        <v>15</v>
      </c>
      <c r="B58" s="256"/>
      <c r="C58" s="159"/>
      <c r="D58" s="175">
        <f>D9+D17+D50+D55</f>
        <v>103</v>
      </c>
      <c r="E58" s="175">
        <f>E55+E50+E17+E9</f>
        <v>2655</v>
      </c>
      <c r="F58" s="175">
        <f>F55+F50+F17+F9</f>
        <v>661</v>
      </c>
      <c r="G58" s="175">
        <f>(G17+G9)</f>
        <v>1929</v>
      </c>
      <c r="H58" s="175">
        <f>(H17+H9)</f>
        <v>107</v>
      </c>
      <c r="I58" s="32">
        <f t="shared" ref="I58:L58" si="6">I55+I50+I17+I9</f>
        <v>330</v>
      </c>
      <c r="J58" s="32">
        <f t="shared" si="6"/>
        <v>510</v>
      </c>
      <c r="K58" s="32">
        <f t="shared" si="6"/>
        <v>345</v>
      </c>
      <c r="L58" s="32">
        <f t="shared" si="6"/>
        <v>405</v>
      </c>
      <c r="M58" s="32">
        <f>M50+M45+M30+M9</f>
        <v>510</v>
      </c>
      <c r="N58" s="32">
        <f>N55+N50+N17</f>
        <v>555</v>
      </c>
      <c r="O58" s="32"/>
    </row>
    <row r="60" spans="1:15" x14ac:dyDescent="0.25">
      <c r="A60" s="257" t="s">
        <v>686</v>
      </c>
      <c r="B60" s="257"/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</row>
  </sheetData>
  <mergeCells count="13">
    <mergeCell ref="A60:N60"/>
    <mergeCell ref="O7:O8"/>
    <mergeCell ref="A58:B58"/>
    <mergeCell ref="A1:H1"/>
    <mergeCell ref="A2:H2"/>
    <mergeCell ref="A3:H3"/>
    <mergeCell ref="A4:N4"/>
    <mergeCell ref="A5:N5"/>
    <mergeCell ref="A7:A8"/>
    <mergeCell ref="B7:B8"/>
    <mergeCell ref="C7:C8"/>
    <mergeCell ref="D7:D8"/>
    <mergeCell ref="E7:H7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9EBD-E276-4DBE-BC27-0178CC4FA75C}">
  <dimension ref="A1:P52"/>
  <sheetViews>
    <sheetView topLeftCell="A32" zoomScaleNormal="100" workbookViewId="0">
      <selection activeCell="G11" sqref="G11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125" style="107" customWidth="1"/>
    <col min="5" max="5" width="6.375" style="107" customWidth="1"/>
    <col min="6" max="6" width="5.875" style="107" customWidth="1"/>
    <col min="7" max="7" width="5.125" style="107" bestFit="1" customWidth="1"/>
    <col min="8" max="8" width="6.5" style="107" customWidth="1"/>
    <col min="9" max="10" width="7.625" style="107" customWidth="1"/>
    <col min="11" max="13" width="7.625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605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30" t="s">
        <v>20</v>
      </c>
      <c r="B9" s="186" t="s">
        <v>21</v>
      </c>
      <c r="C9" s="162"/>
      <c r="D9" s="162">
        <f t="shared" ref="D9:M9" si="0">SUM(D10:D16)</f>
        <v>19</v>
      </c>
      <c r="E9" s="162">
        <f t="shared" si="0"/>
        <v>435</v>
      </c>
      <c r="F9" s="162">
        <f t="shared" si="0"/>
        <v>157</v>
      </c>
      <c r="G9" s="162">
        <f t="shared" si="0"/>
        <v>255</v>
      </c>
      <c r="H9" s="162">
        <f t="shared" si="0"/>
        <v>23</v>
      </c>
      <c r="I9" s="165">
        <f>SUM(I10:I16)</f>
        <v>360</v>
      </c>
      <c r="J9" s="165">
        <f t="shared" si="0"/>
        <v>75</v>
      </c>
      <c r="K9" s="109">
        <f t="shared" si="0"/>
        <v>0</v>
      </c>
      <c r="L9" s="109">
        <f t="shared" si="0"/>
        <v>0</v>
      </c>
      <c r="M9" s="109">
        <f t="shared" si="0"/>
        <v>0</v>
      </c>
      <c r="N9" s="30"/>
    </row>
    <row r="10" spans="1:16" s="17" customFormat="1" x14ac:dyDescent="0.25">
      <c r="A10" s="219">
        <v>1</v>
      </c>
      <c r="B10" s="223" t="s">
        <v>683</v>
      </c>
      <c r="C10" s="220" t="s">
        <v>273</v>
      </c>
      <c r="D10" s="224">
        <v>5</v>
      </c>
      <c r="E10" s="224">
        <v>75</v>
      </c>
      <c r="F10" s="224">
        <v>41</v>
      </c>
      <c r="G10" s="224">
        <v>29</v>
      </c>
      <c r="H10" s="224">
        <v>5</v>
      </c>
      <c r="I10" s="224">
        <v>75</v>
      </c>
      <c r="J10" s="85"/>
      <c r="K10" s="138"/>
      <c r="L10" s="115"/>
      <c r="M10" s="115"/>
      <c r="N10" s="115"/>
    </row>
    <row r="11" spans="1:16" s="17" customFormat="1" x14ac:dyDescent="0.25">
      <c r="A11" s="219">
        <v>2</v>
      </c>
      <c r="B11" s="223" t="s">
        <v>23</v>
      </c>
      <c r="C11" s="220" t="s">
        <v>273</v>
      </c>
      <c r="D11" s="224">
        <v>2</v>
      </c>
      <c r="E11" s="224">
        <v>30</v>
      </c>
      <c r="F11" s="224">
        <v>18</v>
      </c>
      <c r="G11" s="224">
        <v>10</v>
      </c>
      <c r="H11" s="224">
        <v>2</v>
      </c>
      <c r="I11" s="224">
        <v>30</v>
      </c>
      <c r="J11" s="85"/>
      <c r="K11" s="138"/>
      <c r="L11" s="115"/>
      <c r="M11" s="115"/>
      <c r="N11" s="221"/>
    </row>
    <row r="12" spans="1:16" s="17" customFormat="1" x14ac:dyDescent="0.25">
      <c r="A12" s="219">
        <v>3</v>
      </c>
      <c r="B12" s="223" t="s">
        <v>24</v>
      </c>
      <c r="C12" s="220" t="s">
        <v>273</v>
      </c>
      <c r="D12" s="224">
        <v>2</v>
      </c>
      <c r="E12" s="224">
        <v>60</v>
      </c>
      <c r="F12" s="224">
        <v>5</v>
      </c>
      <c r="G12" s="224">
        <v>51</v>
      </c>
      <c r="H12" s="224">
        <v>4</v>
      </c>
      <c r="I12" s="222">
        <v>60</v>
      </c>
      <c r="J12" s="224"/>
      <c r="K12" s="138"/>
      <c r="L12" s="115"/>
      <c r="M12" s="111"/>
      <c r="N12" s="115"/>
    </row>
    <row r="13" spans="1:16" s="17" customFormat="1" x14ac:dyDescent="0.25">
      <c r="A13" s="219">
        <v>4</v>
      </c>
      <c r="B13" s="223" t="s">
        <v>640</v>
      </c>
      <c r="C13" s="220" t="s">
        <v>273</v>
      </c>
      <c r="D13" s="224">
        <v>3</v>
      </c>
      <c r="E13" s="224">
        <v>75</v>
      </c>
      <c r="F13" s="224">
        <v>36</v>
      </c>
      <c r="G13" s="224">
        <v>35</v>
      </c>
      <c r="H13" s="224">
        <v>4</v>
      </c>
      <c r="I13" s="222">
        <v>75</v>
      </c>
      <c r="J13" s="224"/>
      <c r="K13" s="138"/>
      <c r="L13" s="115"/>
      <c r="M13" s="111"/>
      <c r="N13" s="115"/>
    </row>
    <row r="14" spans="1:16" s="17" customFormat="1" x14ac:dyDescent="0.25">
      <c r="A14" s="219">
        <v>5</v>
      </c>
      <c r="B14" s="223" t="s">
        <v>25</v>
      </c>
      <c r="C14" s="220" t="s">
        <v>273</v>
      </c>
      <c r="D14" s="224">
        <v>3</v>
      </c>
      <c r="E14" s="224">
        <v>75</v>
      </c>
      <c r="F14" s="111">
        <v>15</v>
      </c>
      <c r="G14" s="111">
        <v>58</v>
      </c>
      <c r="H14" s="224">
        <v>2</v>
      </c>
      <c r="I14" s="224"/>
      <c r="J14" s="85">
        <v>75</v>
      </c>
      <c r="K14" s="138"/>
      <c r="L14" s="115"/>
      <c r="M14" s="115"/>
      <c r="N14" s="115"/>
    </row>
    <row r="15" spans="1:16" s="17" customFormat="1" x14ac:dyDescent="0.25">
      <c r="A15" s="219">
        <v>6</v>
      </c>
      <c r="B15" s="223" t="s">
        <v>27</v>
      </c>
      <c r="C15" s="220" t="s">
        <v>275</v>
      </c>
      <c r="D15" s="224">
        <v>2</v>
      </c>
      <c r="E15" s="224">
        <v>60</v>
      </c>
      <c r="F15" s="111">
        <v>21</v>
      </c>
      <c r="G15" s="111">
        <v>36</v>
      </c>
      <c r="H15" s="224">
        <v>3</v>
      </c>
      <c r="I15" s="224">
        <v>60</v>
      </c>
      <c r="J15" s="85"/>
      <c r="K15" s="138"/>
      <c r="L15" s="115"/>
      <c r="M15" s="115"/>
      <c r="N15" s="115"/>
    </row>
    <row r="16" spans="1:16" s="17" customFormat="1" x14ac:dyDescent="0.25">
      <c r="A16" s="219">
        <v>7</v>
      </c>
      <c r="B16" s="223" t="s">
        <v>28</v>
      </c>
      <c r="C16" s="220" t="s">
        <v>275</v>
      </c>
      <c r="D16" s="224">
        <v>2</v>
      </c>
      <c r="E16" s="224">
        <v>60</v>
      </c>
      <c r="F16" s="111">
        <v>21</v>
      </c>
      <c r="G16" s="111">
        <v>36</v>
      </c>
      <c r="H16" s="224">
        <v>3</v>
      </c>
      <c r="I16" s="224">
        <v>60</v>
      </c>
      <c r="J16" s="85"/>
      <c r="K16" s="138"/>
      <c r="L16" s="115"/>
      <c r="M16" s="115"/>
      <c r="N16" s="115"/>
    </row>
    <row r="17" spans="1:14" s="16" customFormat="1" x14ac:dyDescent="0.2">
      <c r="A17" s="30" t="s">
        <v>29</v>
      </c>
      <c r="B17" s="161" t="s">
        <v>30</v>
      </c>
      <c r="C17" s="109"/>
      <c r="D17" s="109">
        <f>D18+D26+D38</f>
        <v>53</v>
      </c>
      <c r="E17" s="109">
        <f t="shared" ref="E17:N17" si="1">E18+E26+E38</f>
        <v>1140</v>
      </c>
      <c r="F17" s="109">
        <f t="shared" si="1"/>
        <v>421</v>
      </c>
      <c r="G17" s="109">
        <f t="shared" si="1"/>
        <v>666</v>
      </c>
      <c r="H17" s="109">
        <f t="shared" si="1"/>
        <v>53</v>
      </c>
      <c r="I17" s="109">
        <f t="shared" si="1"/>
        <v>90</v>
      </c>
      <c r="J17" s="109">
        <f t="shared" si="1"/>
        <v>450</v>
      </c>
      <c r="K17" s="109">
        <f t="shared" si="1"/>
        <v>525</v>
      </c>
      <c r="L17" s="109">
        <f t="shared" si="1"/>
        <v>75</v>
      </c>
      <c r="M17" s="109">
        <f t="shared" si="1"/>
        <v>0</v>
      </c>
      <c r="N17" s="109">
        <f t="shared" si="1"/>
        <v>0</v>
      </c>
    </row>
    <row r="18" spans="1:14" s="17" customFormat="1" x14ac:dyDescent="0.2">
      <c r="A18" s="162" t="s">
        <v>31</v>
      </c>
      <c r="B18" s="163" t="s">
        <v>183</v>
      </c>
      <c r="C18" s="162"/>
      <c r="D18" s="162">
        <f t="shared" ref="D18:M18" si="2">SUM(D19:D25)</f>
        <v>14</v>
      </c>
      <c r="E18" s="162">
        <f>SUM(E19:E25)</f>
        <v>255</v>
      </c>
      <c r="F18" s="162">
        <f>SUM(F19:F25)</f>
        <v>155</v>
      </c>
      <c r="G18" s="162">
        <f t="shared" si="2"/>
        <v>86</v>
      </c>
      <c r="H18" s="162">
        <f t="shared" si="2"/>
        <v>14</v>
      </c>
      <c r="I18" s="162">
        <f t="shared" si="2"/>
        <v>90</v>
      </c>
      <c r="J18" s="30">
        <f t="shared" si="2"/>
        <v>165</v>
      </c>
      <c r="K18" s="30">
        <f t="shared" si="2"/>
        <v>0</v>
      </c>
      <c r="L18" s="30">
        <f t="shared" si="2"/>
        <v>0</v>
      </c>
      <c r="M18" s="30">
        <f t="shared" si="2"/>
        <v>0</v>
      </c>
      <c r="N18" s="30"/>
    </row>
    <row r="19" spans="1:14" s="17" customFormat="1" x14ac:dyDescent="0.25">
      <c r="A19" s="35">
        <v>7</v>
      </c>
      <c r="B19" s="225" t="s">
        <v>578</v>
      </c>
      <c r="C19" s="118" t="s">
        <v>272</v>
      </c>
      <c r="D19" s="82">
        <v>2</v>
      </c>
      <c r="E19" s="82">
        <v>30</v>
      </c>
      <c r="F19" s="82">
        <v>28</v>
      </c>
      <c r="G19" s="118">
        <v>0</v>
      </c>
      <c r="H19" s="118">
        <v>2</v>
      </c>
      <c r="I19" s="31"/>
      <c r="J19" s="82">
        <v>30</v>
      </c>
      <c r="K19" s="119"/>
      <c r="L19" s="31"/>
      <c r="M19" s="31"/>
      <c r="N19" s="31"/>
    </row>
    <row r="20" spans="1:14" s="17" customFormat="1" x14ac:dyDescent="0.2">
      <c r="A20" s="31">
        <v>8</v>
      </c>
      <c r="B20" s="174" t="s">
        <v>579</v>
      </c>
      <c r="C20" s="118" t="s">
        <v>272</v>
      </c>
      <c r="D20" s="82">
        <v>2</v>
      </c>
      <c r="E20" s="82">
        <v>30</v>
      </c>
      <c r="F20" s="82">
        <v>28</v>
      </c>
      <c r="G20" s="82">
        <v>0</v>
      </c>
      <c r="H20" s="82">
        <v>2</v>
      </c>
      <c r="I20" s="31"/>
      <c r="J20" s="82">
        <v>30</v>
      </c>
      <c r="K20" s="31"/>
      <c r="L20" s="31"/>
      <c r="M20" s="31"/>
      <c r="N20" s="31"/>
    </row>
    <row r="21" spans="1:14" s="17" customFormat="1" x14ac:dyDescent="0.2">
      <c r="A21" s="35">
        <v>9</v>
      </c>
      <c r="B21" s="174" t="s">
        <v>580</v>
      </c>
      <c r="C21" s="164" t="s">
        <v>273</v>
      </c>
      <c r="D21" s="82">
        <v>2</v>
      </c>
      <c r="E21" s="82">
        <v>45</v>
      </c>
      <c r="F21" s="82">
        <v>14</v>
      </c>
      <c r="G21" s="82">
        <v>29</v>
      </c>
      <c r="H21" s="82">
        <v>2</v>
      </c>
      <c r="I21" s="82">
        <v>45</v>
      </c>
      <c r="J21" s="31"/>
      <c r="K21" s="31"/>
      <c r="L21" s="31"/>
      <c r="M21" s="31"/>
      <c r="N21" s="31"/>
    </row>
    <row r="22" spans="1:14" s="17" customFormat="1" ht="31.5" x14ac:dyDescent="0.2">
      <c r="A22" s="31">
        <v>10</v>
      </c>
      <c r="B22" s="174" t="s">
        <v>581</v>
      </c>
      <c r="C22" s="118" t="s">
        <v>272</v>
      </c>
      <c r="D22" s="82">
        <v>2</v>
      </c>
      <c r="E22" s="82">
        <v>30</v>
      </c>
      <c r="F22" s="82">
        <v>28</v>
      </c>
      <c r="G22" s="82">
        <v>0</v>
      </c>
      <c r="H22" s="82">
        <v>2</v>
      </c>
      <c r="I22" s="31"/>
      <c r="J22" s="82">
        <v>30</v>
      </c>
      <c r="K22" s="31"/>
      <c r="L22" s="31"/>
      <c r="M22" s="31"/>
      <c r="N22" s="31"/>
    </row>
    <row r="23" spans="1:14" s="16" customFormat="1" x14ac:dyDescent="0.2">
      <c r="A23" s="35">
        <v>11</v>
      </c>
      <c r="B23" s="174" t="s">
        <v>582</v>
      </c>
      <c r="C23" s="164" t="s">
        <v>273</v>
      </c>
      <c r="D23" s="82">
        <v>2</v>
      </c>
      <c r="E23" s="82">
        <v>45</v>
      </c>
      <c r="F23" s="82">
        <v>14</v>
      </c>
      <c r="G23" s="82">
        <v>29</v>
      </c>
      <c r="H23" s="82">
        <v>2</v>
      </c>
      <c r="I23" s="82">
        <v>45</v>
      </c>
      <c r="J23" s="119"/>
      <c r="K23" s="31"/>
      <c r="L23" s="31"/>
      <c r="M23" s="31"/>
      <c r="N23" s="31"/>
    </row>
    <row r="24" spans="1:14" s="16" customFormat="1" x14ac:dyDescent="0.2">
      <c r="A24" s="31">
        <v>12</v>
      </c>
      <c r="B24" s="174" t="s">
        <v>583</v>
      </c>
      <c r="C24" s="164" t="s">
        <v>273</v>
      </c>
      <c r="D24" s="82">
        <v>2</v>
      </c>
      <c r="E24" s="82">
        <v>45</v>
      </c>
      <c r="F24" s="82">
        <v>15</v>
      </c>
      <c r="G24" s="82">
        <v>28</v>
      </c>
      <c r="H24" s="82">
        <v>2</v>
      </c>
      <c r="I24" s="31"/>
      <c r="J24" s="82">
        <v>45</v>
      </c>
      <c r="K24" s="31"/>
      <c r="L24" s="31"/>
      <c r="M24" s="31"/>
      <c r="N24" s="31"/>
    </row>
    <row r="25" spans="1:14" s="17" customFormat="1" ht="31.5" x14ac:dyDescent="0.2">
      <c r="A25" s="35">
        <v>13</v>
      </c>
      <c r="B25" s="155" t="s">
        <v>584</v>
      </c>
      <c r="C25" s="118" t="s">
        <v>272</v>
      </c>
      <c r="D25" s="82">
        <v>2</v>
      </c>
      <c r="E25" s="82">
        <v>30</v>
      </c>
      <c r="F25" s="82">
        <v>28</v>
      </c>
      <c r="G25" s="82">
        <v>0</v>
      </c>
      <c r="H25" s="82">
        <v>2</v>
      </c>
      <c r="I25" s="119"/>
      <c r="J25" s="119">
        <v>30</v>
      </c>
      <c r="K25" s="24"/>
      <c r="L25" s="31"/>
      <c r="M25" s="31"/>
      <c r="N25" s="31"/>
    </row>
    <row r="26" spans="1:14" s="16" customFormat="1" x14ac:dyDescent="0.2">
      <c r="A26" s="165" t="s">
        <v>42</v>
      </c>
      <c r="B26" s="166" t="s">
        <v>43</v>
      </c>
      <c r="C26" s="165"/>
      <c r="D26" s="165">
        <f>(D27+D28+D29+D30+D31+D32+D33+D34+D35+D36+D37)</f>
        <v>34</v>
      </c>
      <c r="E26" s="165">
        <f>SUM(E27:E37)</f>
        <v>765</v>
      </c>
      <c r="F26" s="165">
        <f>SUM(F27:F37)</f>
        <v>238</v>
      </c>
      <c r="G26" s="165">
        <f>SUM(G27:G37)</f>
        <v>493</v>
      </c>
      <c r="H26" s="165">
        <f>SUM(H27:H37)</f>
        <v>34</v>
      </c>
      <c r="I26" s="165">
        <f t="shared" ref="I26:M26" si="3">SUM(I27:I37)</f>
        <v>0</v>
      </c>
      <c r="J26" s="162">
        <f>SUM(J27:J37)</f>
        <v>285</v>
      </c>
      <c r="K26" s="30">
        <f>SUM(K27:K37)</f>
        <v>405</v>
      </c>
      <c r="L26" s="30">
        <f>SUM(L27:L37)</f>
        <v>75</v>
      </c>
      <c r="M26" s="30">
        <f t="shared" si="3"/>
        <v>0</v>
      </c>
      <c r="N26" s="30"/>
    </row>
    <row r="27" spans="1:14" s="16" customFormat="1" x14ac:dyDescent="0.2">
      <c r="A27" s="35">
        <v>14</v>
      </c>
      <c r="B27" s="174" t="s">
        <v>585</v>
      </c>
      <c r="C27" s="164" t="s">
        <v>273</v>
      </c>
      <c r="D27" s="82">
        <v>3</v>
      </c>
      <c r="E27" s="82">
        <v>60</v>
      </c>
      <c r="F27" s="82">
        <v>28</v>
      </c>
      <c r="G27" s="82">
        <v>29</v>
      </c>
      <c r="H27" s="82">
        <v>3</v>
      </c>
      <c r="I27" s="31"/>
      <c r="J27" s="82">
        <v>60</v>
      </c>
      <c r="K27" s="31"/>
      <c r="L27" s="119"/>
      <c r="M27" s="119"/>
      <c r="N27" s="31"/>
    </row>
    <row r="28" spans="1:14" s="16" customFormat="1" x14ac:dyDescent="0.2">
      <c r="A28" s="35">
        <v>15</v>
      </c>
      <c r="B28" s="155" t="s">
        <v>586</v>
      </c>
      <c r="C28" s="118" t="s">
        <v>272</v>
      </c>
      <c r="D28" s="82">
        <v>2</v>
      </c>
      <c r="E28" s="82">
        <v>30</v>
      </c>
      <c r="F28" s="82">
        <v>28</v>
      </c>
      <c r="G28" s="82">
        <v>0</v>
      </c>
      <c r="H28" s="82">
        <v>2</v>
      </c>
      <c r="I28" s="31"/>
      <c r="J28" s="82">
        <v>30</v>
      </c>
      <c r="K28" s="138"/>
      <c r="L28" s="31"/>
      <c r="M28" s="31"/>
      <c r="N28" s="31"/>
    </row>
    <row r="29" spans="1:14" s="16" customFormat="1" x14ac:dyDescent="0.2">
      <c r="A29" s="35">
        <v>16</v>
      </c>
      <c r="B29" s="155" t="s">
        <v>587</v>
      </c>
      <c r="C29" s="164" t="s">
        <v>273</v>
      </c>
      <c r="D29" s="82">
        <v>3</v>
      </c>
      <c r="E29" s="82">
        <v>60</v>
      </c>
      <c r="F29" s="82">
        <v>28</v>
      </c>
      <c r="G29" s="82">
        <v>29</v>
      </c>
      <c r="H29" s="82">
        <v>3</v>
      </c>
      <c r="I29" s="31"/>
      <c r="J29" s="82">
        <v>60</v>
      </c>
      <c r="K29" s="82"/>
      <c r="L29" s="31"/>
      <c r="M29" s="31"/>
      <c r="N29" s="31"/>
    </row>
    <row r="30" spans="1:14" s="17" customFormat="1" x14ac:dyDescent="0.25">
      <c r="A30" s="35">
        <v>17</v>
      </c>
      <c r="B30" s="155" t="s">
        <v>588</v>
      </c>
      <c r="C30" s="164" t="s">
        <v>273</v>
      </c>
      <c r="D30" s="82">
        <v>2</v>
      </c>
      <c r="E30" s="82">
        <v>45</v>
      </c>
      <c r="F30" s="82">
        <v>14</v>
      </c>
      <c r="G30" s="82">
        <v>29</v>
      </c>
      <c r="H30" s="82">
        <v>2</v>
      </c>
      <c r="I30" s="31"/>
      <c r="J30" s="111">
        <v>45</v>
      </c>
      <c r="K30" s="82"/>
      <c r="L30" s="31"/>
      <c r="M30" s="31"/>
      <c r="N30" s="31"/>
    </row>
    <row r="31" spans="1:14" s="16" customFormat="1" x14ac:dyDescent="0.25">
      <c r="A31" s="35">
        <v>18</v>
      </c>
      <c r="B31" s="174" t="s">
        <v>589</v>
      </c>
      <c r="C31" s="164" t="s">
        <v>273</v>
      </c>
      <c r="D31" s="82">
        <v>4</v>
      </c>
      <c r="E31" s="82">
        <v>90</v>
      </c>
      <c r="F31" s="82">
        <v>28</v>
      </c>
      <c r="G31" s="82">
        <v>58</v>
      </c>
      <c r="H31" s="82">
        <v>4</v>
      </c>
      <c r="I31" s="31"/>
      <c r="J31" s="107">
        <v>90</v>
      </c>
      <c r="K31" s="82"/>
      <c r="L31" s="31"/>
      <c r="M31" s="31"/>
      <c r="N31" s="31"/>
    </row>
    <row r="32" spans="1:14" s="16" customFormat="1" x14ac:dyDescent="0.2">
      <c r="A32" s="35">
        <v>19</v>
      </c>
      <c r="B32" s="174" t="s">
        <v>590</v>
      </c>
      <c r="C32" s="164" t="s">
        <v>273</v>
      </c>
      <c r="D32" s="82">
        <v>4</v>
      </c>
      <c r="E32" s="82">
        <v>90</v>
      </c>
      <c r="F32" s="82">
        <v>28</v>
      </c>
      <c r="G32" s="82">
        <v>58</v>
      </c>
      <c r="H32" s="82">
        <v>4</v>
      </c>
      <c r="I32" s="31"/>
      <c r="J32" s="31"/>
      <c r="K32" s="31">
        <v>90</v>
      </c>
      <c r="L32" s="82"/>
      <c r="M32" s="31"/>
      <c r="N32" s="31"/>
    </row>
    <row r="33" spans="1:14" s="16" customFormat="1" x14ac:dyDescent="0.25">
      <c r="A33" s="35">
        <v>20</v>
      </c>
      <c r="B33" s="174" t="s">
        <v>591</v>
      </c>
      <c r="C33" s="164" t="s">
        <v>273</v>
      </c>
      <c r="D33" s="82">
        <v>3</v>
      </c>
      <c r="E33" s="82">
        <v>75</v>
      </c>
      <c r="F33" s="82">
        <v>14</v>
      </c>
      <c r="G33" s="82">
        <v>58</v>
      </c>
      <c r="H33" s="82">
        <v>3</v>
      </c>
      <c r="I33" s="31"/>
      <c r="J33" s="107"/>
      <c r="K33" s="82">
        <v>75</v>
      </c>
      <c r="L33" s="31"/>
      <c r="M33" s="31"/>
      <c r="N33" s="31"/>
    </row>
    <row r="34" spans="1:14" s="16" customFormat="1" x14ac:dyDescent="0.2">
      <c r="A34" s="35">
        <v>21</v>
      </c>
      <c r="B34" s="174" t="s">
        <v>592</v>
      </c>
      <c r="C34" s="164" t="s">
        <v>273</v>
      </c>
      <c r="D34" s="82">
        <v>3</v>
      </c>
      <c r="E34" s="82">
        <v>75</v>
      </c>
      <c r="F34" s="82">
        <v>14</v>
      </c>
      <c r="G34" s="82">
        <v>58</v>
      </c>
      <c r="H34" s="82">
        <v>3</v>
      </c>
      <c r="I34" s="31"/>
      <c r="J34" s="31"/>
      <c r="K34" s="119">
        <v>75</v>
      </c>
      <c r="L34" s="82"/>
      <c r="M34" s="31"/>
      <c r="N34" s="31"/>
    </row>
    <row r="35" spans="1:14" s="16" customFormat="1" x14ac:dyDescent="0.2">
      <c r="A35" s="35">
        <v>22</v>
      </c>
      <c r="B35" s="174" t="s">
        <v>593</v>
      </c>
      <c r="C35" s="164" t="s">
        <v>273</v>
      </c>
      <c r="D35" s="82">
        <v>3</v>
      </c>
      <c r="E35" s="82">
        <v>75</v>
      </c>
      <c r="F35" s="82">
        <v>14</v>
      </c>
      <c r="G35" s="82">
        <v>58</v>
      </c>
      <c r="H35" s="82">
        <v>3</v>
      </c>
      <c r="I35" s="31"/>
      <c r="J35" s="31"/>
      <c r="K35" s="119">
        <v>75</v>
      </c>
      <c r="L35" s="82"/>
      <c r="M35" s="31"/>
      <c r="N35" s="31"/>
    </row>
    <row r="36" spans="1:14" s="17" customFormat="1" ht="27.75" customHeight="1" x14ac:dyDescent="0.2">
      <c r="A36" s="35">
        <v>23</v>
      </c>
      <c r="B36" s="174" t="s">
        <v>594</v>
      </c>
      <c r="C36" s="164" t="s">
        <v>273</v>
      </c>
      <c r="D36" s="82">
        <v>4</v>
      </c>
      <c r="E36" s="82">
        <v>90</v>
      </c>
      <c r="F36" s="82">
        <v>28</v>
      </c>
      <c r="G36" s="82">
        <v>58</v>
      </c>
      <c r="H36" s="82">
        <v>4</v>
      </c>
      <c r="I36" s="31"/>
      <c r="J36" s="31"/>
      <c r="K36" s="119">
        <v>90</v>
      </c>
      <c r="L36" s="82"/>
      <c r="M36" s="31"/>
      <c r="N36" s="31"/>
    </row>
    <row r="37" spans="1:14" s="17" customFormat="1" x14ac:dyDescent="0.2">
      <c r="A37" s="35">
        <v>24</v>
      </c>
      <c r="B37" s="155" t="s">
        <v>595</v>
      </c>
      <c r="C37" s="164" t="s">
        <v>273</v>
      </c>
      <c r="D37" s="82">
        <v>3</v>
      </c>
      <c r="E37" s="82">
        <v>75</v>
      </c>
      <c r="F37" s="82">
        <v>14</v>
      </c>
      <c r="G37" s="82">
        <v>58</v>
      </c>
      <c r="H37" s="82">
        <v>3</v>
      </c>
      <c r="I37" s="31"/>
      <c r="J37" s="31"/>
      <c r="K37" s="31"/>
      <c r="L37" s="82">
        <v>75</v>
      </c>
      <c r="M37" s="119"/>
      <c r="N37" s="31"/>
    </row>
    <row r="38" spans="1:14" s="17" customFormat="1" ht="31.5" x14ac:dyDescent="0.2">
      <c r="A38" s="167" t="s">
        <v>95</v>
      </c>
      <c r="B38" s="168" t="s">
        <v>685</v>
      </c>
      <c r="C38" s="169"/>
      <c r="D38" s="170">
        <v>5</v>
      </c>
      <c r="E38" s="170">
        <v>120</v>
      </c>
      <c r="F38" s="170">
        <v>28</v>
      </c>
      <c r="G38" s="170">
        <v>87</v>
      </c>
      <c r="H38" s="170">
        <v>5</v>
      </c>
      <c r="I38" s="167">
        <v>0</v>
      </c>
      <c r="J38" s="167">
        <v>0</v>
      </c>
      <c r="K38" s="120">
        <f>SUM(K39:K42)</f>
        <v>120</v>
      </c>
      <c r="L38" s="10">
        <v>0</v>
      </c>
      <c r="M38" s="120"/>
      <c r="N38" s="33"/>
    </row>
    <row r="39" spans="1:14" s="17" customFormat="1" x14ac:dyDescent="0.2">
      <c r="A39" s="33">
        <v>25</v>
      </c>
      <c r="B39" s="155" t="s">
        <v>596</v>
      </c>
      <c r="C39" s="164" t="s">
        <v>273</v>
      </c>
      <c r="D39" s="82">
        <v>3</v>
      </c>
      <c r="E39" s="82">
        <v>75</v>
      </c>
      <c r="F39" s="82">
        <v>14</v>
      </c>
      <c r="G39" s="82">
        <v>29</v>
      </c>
      <c r="H39" s="82">
        <v>2</v>
      </c>
      <c r="I39" s="33"/>
      <c r="J39" s="33"/>
      <c r="K39" s="60">
        <v>75</v>
      </c>
      <c r="L39" s="33"/>
      <c r="M39" s="82"/>
      <c r="N39" s="33"/>
    </row>
    <row r="40" spans="1:14" s="16" customFormat="1" x14ac:dyDescent="0.2">
      <c r="A40" s="33">
        <v>26</v>
      </c>
      <c r="B40" s="174" t="s">
        <v>597</v>
      </c>
      <c r="C40" s="164" t="s">
        <v>273</v>
      </c>
      <c r="D40" s="82">
        <v>2</v>
      </c>
      <c r="E40" s="82">
        <v>45</v>
      </c>
      <c r="F40" s="82">
        <v>14</v>
      </c>
      <c r="G40" s="82">
        <v>58</v>
      </c>
      <c r="H40" s="82">
        <v>3</v>
      </c>
      <c r="I40" s="33"/>
      <c r="J40" s="33"/>
      <c r="K40" s="60"/>
      <c r="L40" s="33"/>
      <c r="M40" s="60"/>
      <c r="N40" s="33"/>
    </row>
    <row r="41" spans="1:14" s="16" customFormat="1" x14ac:dyDescent="0.2">
      <c r="A41" s="33">
        <v>27</v>
      </c>
      <c r="B41" s="155" t="s">
        <v>598</v>
      </c>
      <c r="C41" s="164" t="s">
        <v>273</v>
      </c>
      <c r="D41" s="82">
        <v>3</v>
      </c>
      <c r="E41" s="82">
        <v>75</v>
      </c>
      <c r="F41" s="82">
        <v>14</v>
      </c>
      <c r="G41" s="82">
        <v>58</v>
      </c>
      <c r="H41" s="82">
        <v>3</v>
      </c>
      <c r="I41" s="33"/>
      <c r="J41" s="33"/>
      <c r="K41" s="60"/>
      <c r="L41" s="33"/>
      <c r="M41" s="60"/>
      <c r="N41" s="33"/>
    </row>
    <row r="42" spans="1:14" s="17" customFormat="1" x14ac:dyDescent="0.2">
      <c r="A42" s="33">
        <v>28</v>
      </c>
      <c r="B42" s="155" t="s">
        <v>599</v>
      </c>
      <c r="C42" s="164" t="s">
        <v>273</v>
      </c>
      <c r="D42" s="82">
        <v>2</v>
      </c>
      <c r="E42" s="82">
        <v>45</v>
      </c>
      <c r="F42" s="82">
        <v>14</v>
      </c>
      <c r="G42" s="82">
        <v>29</v>
      </c>
      <c r="H42" s="82">
        <v>2</v>
      </c>
      <c r="I42" s="33"/>
      <c r="J42" s="33"/>
      <c r="K42" s="60">
        <v>45</v>
      </c>
      <c r="L42" s="33"/>
      <c r="M42" s="82"/>
      <c r="N42" s="33"/>
    </row>
    <row r="43" spans="1:14" s="17" customFormat="1" ht="31.5" x14ac:dyDescent="0.2">
      <c r="A43" s="167" t="s">
        <v>60</v>
      </c>
      <c r="B43" s="171" t="s">
        <v>61</v>
      </c>
      <c r="C43" s="170"/>
      <c r="D43" s="167">
        <f t="shared" ref="D43:H43" si="4">SUM(D44:D45)</f>
        <v>15</v>
      </c>
      <c r="E43" s="167">
        <f>E44+E45</f>
        <v>675</v>
      </c>
      <c r="F43" s="167">
        <f t="shared" si="4"/>
        <v>0</v>
      </c>
      <c r="G43" s="167">
        <f t="shared" si="4"/>
        <v>660</v>
      </c>
      <c r="H43" s="167">
        <f t="shared" si="4"/>
        <v>15</v>
      </c>
      <c r="I43" s="167">
        <f>SUM(I44:I45)</f>
        <v>0</v>
      </c>
      <c r="J43" s="167">
        <f>SUM(J44:J45)</f>
        <v>0</v>
      </c>
      <c r="K43" s="157">
        <f>SUM(K44:K45)</f>
        <v>0</v>
      </c>
      <c r="L43" s="157">
        <f>SUM(L44:L45)</f>
        <v>450</v>
      </c>
      <c r="M43" s="157">
        <f t="shared" ref="M43" si="5">SUM(M44:M45)</f>
        <v>225</v>
      </c>
      <c r="N43" s="157"/>
    </row>
    <row r="44" spans="1:14" s="16" customFormat="1" x14ac:dyDescent="0.2">
      <c r="A44" s="33">
        <v>29</v>
      </c>
      <c r="B44" s="155" t="s">
        <v>600</v>
      </c>
      <c r="C44" s="42" t="s">
        <v>274</v>
      </c>
      <c r="D44" s="82">
        <v>10</v>
      </c>
      <c r="E44" s="42">
        <v>450</v>
      </c>
      <c r="F44" s="82">
        <v>0</v>
      </c>
      <c r="G44" s="82">
        <v>440</v>
      </c>
      <c r="H44" s="82">
        <v>10</v>
      </c>
      <c r="I44" s="33"/>
      <c r="J44" s="33"/>
      <c r="K44" s="33"/>
      <c r="L44" s="60">
        <v>450</v>
      </c>
      <c r="M44" s="33"/>
      <c r="N44" s="33"/>
    </row>
    <row r="45" spans="1:14" s="17" customFormat="1" x14ac:dyDescent="0.2">
      <c r="A45" s="33">
        <v>30</v>
      </c>
      <c r="B45" s="155" t="s">
        <v>601</v>
      </c>
      <c r="C45" s="33" t="s">
        <v>274</v>
      </c>
      <c r="D45" s="82">
        <v>5</v>
      </c>
      <c r="E45" s="42">
        <v>225</v>
      </c>
      <c r="F45" s="82">
        <v>0</v>
      </c>
      <c r="G45" s="82">
        <v>220</v>
      </c>
      <c r="H45" s="82">
        <v>5</v>
      </c>
      <c r="I45" s="33"/>
      <c r="J45" s="33"/>
      <c r="K45" s="33"/>
      <c r="L45" s="33"/>
      <c r="M45" s="42">
        <v>225</v>
      </c>
      <c r="N45" s="42"/>
    </row>
    <row r="46" spans="1:14" s="16" customFormat="1" x14ac:dyDescent="0.2">
      <c r="A46" s="10" t="s">
        <v>64</v>
      </c>
      <c r="B46" s="122" t="s">
        <v>696</v>
      </c>
      <c r="C46" s="172"/>
      <c r="D46" s="173">
        <f t="shared" ref="D46:M46" si="6">SUM(D47:D48)</f>
        <v>6</v>
      </c>
      <c r="E46" s="173">
        <f t="shared" si="6"/>
        <v>180</v>
      </c>
      <c r="F46" s="173">
        <f t="shared" si="6"/>
        <v>0</v>
      </c>
      <c r="G46" s="173">
        <f t="shared" si="6"/>
        <v>174</v>
      </c>
      <c r="H46" s="173">
        <f t="shared" si="6"/>
        <v>6</v>
      </c>
      <c r="I46" s="121">
        <f t="shared" si="6"/>
        <v>0</v>
      </c>
      <c r="J46" s="121">
        <f t="shared" si="6"/>
        <v>0</v>
      </c>
      <c r="K46" s="121">
        <f t="shared" si="6"/>
        <v>0</v>
      </c>
      <c r="L46" s="121">
        <f t="shared" si="6"/>
        <v>0</v>
      </c>
      <c r="M46" s="121">
        <f t="shared" si="6"/>
        <v>180</v>
      </c>
      <c r="N46" s="121"/>
    </row>
    <row r="47" spans="1:14" s="17" customFormat="1" x14ac:dyDescent="0.2">
      <c r="A47" s="33">
        <v>31</v>
      </c>
      <c r="B47" s="155" t="s">
        <v>602</v>
      </c>
      <c r="C47" s="118" t="s">
        <v>274</v>
      </c>
      <c r="D47" s="82">
        <v>3</v>
      </c>
      <c r="E47" s="82">
        <v>90</v>
      </c>
      <c r="F47" s="82">
        <v>0</v>
      </c>
      <c r="G47" s="82">
        <v>87</v>
      </c>
      <c r="H47" s="82">
        <v>3</v>
      </c>
      <c r="I47" s="33"/>
      <c r="J47" s="33"/>
      <c r="K47" s="33"/>
      <c r="L47" s="33"/>
      <c r="M47" s="82">
        <v>90</v>
      </c>
      <c r="N47" s="45"/>
    </row>
    <row r="48" spans="1:14" s="116" customFormat="1" x14ac:dyDescent="0.25">
      <c r="A48" s="33">
        <v>32</v>
      </c>
      <c r="B48" s="155" t="s">
        <v>603</v>
      </c>
      <c r="C48" s="118" t="s">
        <v>274</v>
      </c>
      <c r="D48" s="82">
        <v>3</v>
      </c>
      <c r="E48" s="82">
        <v>90</v>
      </c>
      <c r="F48" s="82">
        <v>0</v>
      </c>
      <c r="G48" s="82">
        <v>87</v>
      </c>
      <c r="H48" s="82">
        <v>3</v>
      </c>
      <c r="I48" s="33"/>
      <c r="J48" s="33"/>
      <c r="K48" s="33"/>
      <c r="L48" s="33"/>
      <c r="M48" s="82">
        <v>90</v>
      </c>
      <c r="N48" s="45"/>
    </row>
    <row r="49" spans="1:14" s="116" customFormat="1" ht="22.5" customHeight="1" x14ac:dyDescent="0.25">
      <c r="A49" s="251" t="s">
        <v>15</v>
      </c>
      <c r="B49" s="251"/>
      <c r="C49" s="158"/>
      <c r="D49" s="158">
        <f>D9+D17+D43+D46</f>
        <v>93</v>
      </c>
      <c r="E49" s="158">
        <f t="shared" ref="E49:N49" si="7">E9+E17+E43+E46</f>
        <v>2430</v>
      </c>
      <c r="F49" s="158">
        <f t="shared" si="7"/>
        <v>578</v>
      </c>
      <c r="G49" s="158">
        <f t="shared" si="7"/>
        <v>1755</v>
      </c>
      <c r="H49" s="158">
        <f t="shared" si="7"/>
        <v>97</v>
      </c>
      <c r="I49" s="158">
        <f t="shared" si="7"/>
        <v>450</v>
      </c>
      <c r="J49" s="158">
        <f t="shared" si="7"/>
        <v>525</v>
      </c>
      <c r="K49" s="158">
        <f t="shared" si="7"/>
        <v>525</v>
      </c>
      <c r="L49" s="158">
        <f t="shared" si="7"/>
        <v>525</v>
      </c>
      <c r="M49" s="158">
        <f t="shared" si="7"/>
        <v>405</v>
      </c>
      <c r="N49" s="158">
        <f t="shared" si="7"/>
        <v>0</v>
      </c>
    </row>
    <row r="50" spans="1:14" x14ac:dyDescent="0.25">
      <c r="A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4" s="147" customFormat="1" ht="36.75" customHeight="1" x14ac:dyDescent="0.25">
      <c r="A51" s="261" t="s">
        <v>570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</row>
    <row r="52" spans="1:14" s="147" customFormat="1" ht="39.75" customHeight="1" x14ac:dyDescent="0.25">
      <c r="A52" s="14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</row>
  </sheetData>
  <mergeCells count="14">
    <mergeCell ref="N7:N8"/>
    <mergeCell ref="A51:N51"/>
    <mergeCell ref="B52:N52"/>
    <mergeCell ref="A49:B49"/>
    <mergeCell ref="A1:H1"/>
    <mergeCell ref="A2:H2"/>
    <mergeCell ref="A3:H3"/>
    <mergeCell ref="A4:M4"/>
    <mergeCell ref="A5:M5"/>
    <mergeCell ref="A7:A8"/>
    <mergeCell ref="B7:B8"/>
    <mergeCell ref="C7:C8"/>
    <mergeCell ref="D7:D8"/>
    <mergeCell ref="E7:H7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0CDC-B712-4BC2-9E7E-EFC471478E12}">
  <dimension ref="A1:P55"/>
  <sheetViews>
    <sheetView zoomScaleNormal="100" workbookViewId="0">
      <selection activeCell="G18" sqref="G18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69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50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270</v>
      </c>
      <c r="J9" s="77">
        <f t="shared" si="0"/>
        <v>165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6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f>E10</f>
        <v>75</v>
      </c>
      <c r="J10" s="40"/>
      <c r="K10" s="40"/>
      <c r="L10" s="40"/>
      <c r="M10" s="40"/>
      <c r="N10" s="40"/>
    </row>
    <row r="11" spans="1:16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f>E11</f>
        <v>75</v>
      </c>
      <c r="K11" s="40"/>
      <c r="L11" s="40"/>
      <c r="M11" s="40"/>
      <c r="N11" s="40"/>
    </row>
    <row r="12" spans="1:16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f>E12</f>
        <v>30</v>
      </c>
      <c r="J12" s="40"/>
      <c r="K12" s="40"/>
      <c r="L12" s="40"/>
      <c r="M12" s="40"/>
      <c r="N12" s="40"/>
    </row>
    <row r="13" spans="1:16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30</v>
      </c>
      <c r="J13" s="40">
        <v>30</v>
      </c>
      <c r="K13" s="40"/>
      <c r="L13" s="40"/>
      <c r="M13" s="40"/>
      <c r="N13" s="40"/>
    </row>
    <row r="14" spans="1:16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f>E14</f>
        <v>60</v>
      </c>
      <c r="J14" s="40"/>
      <c r="K14" s="40"/>
      <c r="L14" s="40"/>
      <c r="M14" s="40"/>
      <c r="N14" s="40"/>
    </row>
    <row r="15" spans="1:16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f>E15</f>
        <v>60</v>
      </c>
      <c r="K15" s="40"/>
      <c r="L15" s="40"/>
      <c r="M15" s="40"/>
      <c r="N15" s="40"/>
    </row>
    <row r="16" spans="1:16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f>E16</f>
        <v>75</v>
      </c>
      <c r="J16" s="40"/>
      <c r="K16" s="40"/>
      <c r="L16" s="40"/>
      <c r="M16" s="40"/>
      <c r="N16" s="40"/>
    </row>
    <row r="17" spans="1:14" s="16" customFormat="1" x14ac:dyDescent="0.2">
      <c r="A17" s="32" t="s">
        <v>29</v>
      </c>
      <c r="B17" s="36" t="s">
        <v>30</v>
      </c>
      <c r="C17" s="32"/>
      <c r="D17" s="32">
        <f t="shared" ref="D17:M17" si="1">D18+D25+D41</f>
        <v>65</v>
      </c>
      <c r="E17" s="32">
        <f t="shared" si="1"/>
        <v>1335</v>
      </c>
      <c r="F17" s="32">
        <f t="shared" si="1"/>
        <v>555</v>
      </c>
      <c r="G17" s="32">
        <f t="shared" si="1"/>
        <v>720</v>
      </c>
      <c r="H17" s="32">
        <f t="shared" si="1"/>
        <v>60</v>
      </c>
      <c r="I17" s="32">
        <f t="shared" si="1"/>
        <v>180</v>
      </c>
      <c r="J17" s="32">
        <f t="shared" si="1"/>
        <v>285</v>
      </c>
      <c r="K17" s="12">
        <f t="shared" si="1"/>
        <v>450</v>
      </c>
      <c r="L17" s="12">
        <f t="shared" si="1"/>
        <v>420</v>
      </c>
      <c r="M17" s="12">
        <f t="shared" si="1"/>
        <v>0</v>
      </c>
      <c r="N17" s="12"/>
    </row>
    <row r="18" spans="1:14" s="17" customFormat="1" x14ac:dyDescent="0.2">
      <c r="A18" s="32" t="s">
        <v>31</v>
      </c>
      <c r="B18" s="36" t="s">
        <v>32</v>
      </c>
      <c r="C18" s="32"/>
      <c r="D18" s="32">
        <f>SUM(D19:D24)</f>
        <v>16</v>
      </c>
      <c r="E18" s="32">
        <f t="shared" ref="E18:M18" si="2">SUM(E19:E24)</f>
        <v>300</v>
      </c>
      <c r="F18" s="32">
        <f t="shared" si="2"/>
        <v>150</v>
      </c>
      <c r="G18" s="32">
        <f t="shared" si="2"/>
        <v>134</v>
      </c>
      <c r="H18" s="32">
        <f t="shared" si="2"/>
        <v>16</v>
      </c>
      <c r="I18" s="32">
        <f t="shared" si="2"/>
        <v>180</v>
      </c>
      <c r="J18" s="32">
        <f t="shared" si="2"/>
        <v>30</v>
      </c>
      <c r="K18" s="12">
        <f t="shared" si="2"/>
        <v>60</v>
      </c>
      <c r="L18" s="12">
        <f t="shared" si="2"/>
        <v>30</v>
      </c>
      <c r="M18" s="12">
        <f t="shared" si="2"/>
        <v>0</v>
      </c>
      <c r="N18" s="12"/>
    </row>
    <row r="19" spans="1:14" s="17" customFormat="1" x14ac:dyDescent="0.2">
      <c r="A19" s="43">
        <v>8</v>
      </c>
      <c r="B19" s="44" t="s">
        <v>74</v>
      </c>
      <c r="C19" s="45" t="s">
        <v>275</v>
      </c>
      <c r="D19" s="45">
        <v>3</v>
      </c>
      <c r="E19" s="45">
        <v>60</v>
      </c>
      <c r="F19" s="42">
        <v>30</v>
      </c>
      <c r="G19" s="42">
        <v>27</v>
      </c>
      <c r="H19" s="42">
        <v>3</v>
      </c>
      <c r="I19" s="40">
        <f>E19</f>
        <v>60</v>
      </c>
      <c r="J19" s="40"/>
      <c r="K19" s="42"/>
      <c r="L19" s="42"/>
      <c r="M19" s="12"/>
      <c r="N19" s="12"/>
    </row>
    <row r="20" spans="1:14" s="17" customFormat="1" x14ac:dyDescent="0.2">
      <c r="A20" s="43">
        <v>9</v>
      </c>
      <c r="B20" s="44" t="s">
        <v>75</v>
      </c>
      <c r="C20" s="45" t="s">
        <v>272</v>
      </c>
      <c r="D20" s="45">
        <v>2</v>
      </c>
      <c r="E20" s="45">
        <v>30</v>
      </c>
      <c r="F20" s="42">
        <v>15</v>
      </c>
      <c r="G20" s="42">
        <v>13</v>
      </c>
      <c r="H20" s="42">
        <v>2</v>
      </c>
      <c r="I20" s="40"/>
      <c r="J20" s="40"/>
      <c r="K20" s="42"/>
      <c r="L20" s="42">
        <f>E20</f>
        <v>30</v>
      </c>
      <c r="M20" s="12"/>
      <c r="N20" s="12"/>
    </row>
    <row r="21" spans="1:14" s="17" customFormat="1" x14ac:dyDescent="0.2">
      <c r="A21" s="43">
        <v>10</v>
      </c>
      <c r="B21" s="44" t="s">
        <v>76</v>
      </c>
      <c r="C21" s="45" t="s">
        <v>275</v>
      </c>
      <c r="D21" s="45">
        <v>3</v>
      </c>
      <c r="E21" s="45">
        <v>60</v>
      </c>
      <c r="F21" s="42">
        <v>30</v>
      </c>
      <c r="G21" s="42">
        <v>27</v>
      </c>
      <c r="H21" s="42">
        <v>3</v>
      </c>
      <c r="I21" s="46">
        <f>E21</f>
        <v>60</v>
      </c>
      <c r="J21" s="46"/>
      <c r="K21" s="42"/>
      <c r="L21" s="42"/>
      <c r="M21" s="12"/>
      <c r="N21" s="12"/>
    </row>
    <row r="22" spans="1:14" s="17" customFormat="1" x14ac:dyDescent="0.2">
      <c r="A22" s="43">
        <v>11</v>
      </c>
      <c r="B22" s="44" t="s">
        <v>77</v>
      </c>
      <c r="C22" s="45" t="s">
        <v>275</v>
      </c>
      <c r="D22" s="45">
        <v>3</v>
      </c>
      <c r="E22" s="45">
        <v>60</v>
      </c>
      <c r="F22" s="42">
        <v>30</v>
      </c>
      <c r="G22" s="42">
        <v>27</v>
      </c>
      <c r="H22" s="42">
        <v>3</v>
      </c>
      <c r="I22" s="40">
        <f>E22</f>
        <v>60</v>
      </c>
      <c r="J22" s="40"/>
      <c r="K22" s="42"/>
      <c r="L22" s="42"/>
      <c r="M22" s="12"/>
      <c r="N22" s="12"/>
    </row>
    <row r="23" spans="1:14" s="16" customFormat="1" x14ac:dyDescent="0.2">
      <c r="A23" s="43">
        <v>12</v>
      </c>
      <c r="B23" s="44" t="s">
        <v>78</v>
      </c>
      <c r="C23" s="45" t="s">
        <v>272</v>
      </c>
      <c r="D23" s="45">
        <v>2</v>
      </c>
      <c r="E23" s="45">
        <v>30</v>
      </c>
      <c r="F23" s="42">
        <v>15</v>
      </c>
      <c r="G23" s="42">
        <v>13</v>
      </c>
      <c r="H23" s="42">
        <v>2</v>
      </c>
      <c r="I23" s="40"/>
      <c r="J23" s="46">
        <f>E23</f>
        <v>30</v>
      </c>
      <c r="K23" s="42"/>
      <c r="L23" s="42"/>
      <c r="M23" s="42"/>
      <c r="N23" s="42"/>
    </row>
    <row r="24" spans="1:14" s="16" customFormat="1" x14ac:dyDescent="0.2">
      <c r="A24" s="43">
        <v>13</v>
      </c>
      <c r="B24" s="44" t="s">
        <v>79</v>
      </c>
      <c r="C24" s="45" t="s">
        <v>275</v>
      </c>
      <c r="D24" s="45">
        <v>3</v>
      </c>
      <c r="E24" s="45">
        <v>60</v>
      </c>
      <c r="F24" s="42">
        <v>30</v>
      </c>
      <c r="G24" s="42">
        <v>27</v>
      </c>
      <c r="H24" s="42">
        <v>3</v>
      </c>
      <c r="I24" s="46"/>
      <c r="J24" s="46"/>
      <c r="K24" s="42">
        <f>E24</f>
        <v>60</v>
      </c>
      <c r="L24" s="42"/>
      <c r="M24" s="42"/>
      <c r="N24" s="42"/>
    </row>
    <row r="25" spans="1:14" s="17" customFormat="1" x14ac:dyDescent="0.2">
      <c r="A25" s="32" t="s">
        <v>42</v>
      </c>
      <c r="B25" s="36" t="s">
        <v>43</v>
      </c>
      <c r="C25" s="32"/>
      <c r="D25" s="32">
        <f t="shared" ref="D25:M25" si="3">SUM(D26:D40)</f>
        <v>45</v>
      </c>
      <c r="E25" s="32">
        <f t="shared" si="3"/>
        <v>975</v>
      </c>
      <c r="F25" s="32">
        <f t="shared" si="3"/>
        <v>375</v>
      </c>
      <c r="G25" s="32">
        <f t="shared" si="3"/>
        <v>560</v>
      </c>
      <c r="H25" s="32">
        <f t="shared" si="3"/>
        <v>40</v>
      </c>
      <c r="I25" s="32">
        <f t="shared" si="3"/>
        <v>0</v>
      </c>
      <c r="J25" s="32">
        <f t="shared" si="3"/>
        <v>255</v>
      </c>
      <c r="K25" s="12">
        <f t="shared" si="3"/>
        <v>390</v>
      </c>
      <c r="L25" s="12">
        <f t="shared" si="3"/>
        <v>330</v>
      </c>
      <c r="M25" s="12">
        <f t="shared" si="3"/>
        <v>0</v>
      </c>
      <c r="N25" s="12"/>
    </row>
    <row r="26" spans="1:14" s="16" customFormat="1" x14ac:dyDescent="0.2">
      <c r="A26" s="43">
        <v>14</v>
      </c>
      <c r="B26" s="44" t="s">
        <v>80</v>
      </c>
      <c r="C26" s="45" t="s">
        <v>275</v>
      </c>
      <c r="D26" s="45">
        <v>3</v>
      </c>
      <c r="E26" s="45">
        <v>60</v>
      </c>
      <c r="F26" s="42">
        <v>30</v>
      </c>
      <c r="G26" s="42">
        <v>27</v>
      </c>
      <c r="H26" s="42">
        <v>3</v>
      </c>
      <c r="I26" s="46"/>
      <c r="J26" s="46">
        <f>E26</f>
        <v>60</v>
      </c>
      <c r="K26" s="42"/>
      <c r="L26" s="42"/>
      <c r="M26" s="12"/>
      <c r="N26" s="12"/>
    </row>
    <row r="27" spans="1:14" s="16" customFormat="1" x14ac:dyDescent="0.2">
      <c r="A27" s="43">
        <v>15</v>
      </c>
      <c r="B27" s="44" t="s">
        <v>86</v>
      </c>
      <c r="C27" s="45" t="s">
        <v>275</v>
      </c>
      <c r="D27" s="45">
        <v>3</v>
      </c>
      <c r="E27" s="45">
        <v>60</v>
      </c>
      <c r="F27" s="42">
        <v>30</v>
      </c>
      <c r="G27" s="42">
        <v>27</v>
      </c>
      <c r="H27" s="42">
        <v>3</v>
      </c>
      <c r="I27" s="46"/>
      <c r="J27" s="46">
        <f>E27</f>
        <v>60</v>
      </c>
      <c r="K27" s="42"/>
      <c r="L27" s="42"/>
      <c r="M27" s="42"/>
      <c r="N27" s="42"/>
    </row>
    <row r="28" spans="1:14" s="16" customFormat="1" x14ac:dyDescent="0.2">
      <c r="A28" s="43">
        <v>16</v>
      </c>
      <c r="B28" s="44" t="s">
        <v>81</v>
      </c>
      <c r="C28" s="45" t="s">
        <v>272</v>
      </c>
      <c r="D28" s="45">
        <v>3</v>
      </c>
      <c r="E28" s="45">
        <v>45</v>
      </c>
      <c r="F28" s="42">
        <v>30</v>
      </c>
      <c r="G28" s="42">
        <v>13</v>
      </c>
      <c r="H28" s="42">
        <v>2</v>
      </c>
      <c r="I28" s="46"/>
      <c r="J28" s="46">
        <f>E28</f>
        <v>45</v>
      </c>
      <c r="K28" s="42"/>
      <c r="L28" s="42"/>
      <c r="M28" s="12"/>
      <c r="N28" s="42"/>
    </row>
    <row r="29" spans="1:14" s="16" customFormat="1" x14ac:dyDescent="0.2">
      <c r="A29" s="43">
        <v>17</v>
      </c>
      <c r="B29" s="44" t="s">
        <v>82</v>
      </c>
      <c r="C29" s="45" t="s">
        <v>275</v>
      </c>
      <c r="D29" s="45">
        <v>4</v>
      </c>
      <c r="E29" s="45">
        <v>90</v>
      </c>
      <c r="F29" s="42">
        <v>30</v>
      </c>
      <c r="G29" s="42">
        <v>57</v>
      </c>
      <c r="H29" s="42">
        <v>3</v>
      </c>
      <c r="I29" s="46"/>
      <c r="J29" s="46">
        <f>E29</f>
        <v>90</v>
      </c>
      <c r="K29" s="42"/>
      <c r="L29" s="42"/>
      <c r="M29" s="12"/>
      <c r="N29" s="12"/>
    </row>
    <row r="30" spans="1:14" s="16" customFormat="1" x14ac:dyDescent="0.2">
      <c r="A30" s="43">
        <v>18</v>
      </c>
      <c r="B30" s="44" t="s">
        <v>83</v>
      </c>
      <c r="C30" s="45" t="s">
        <v>275</v>
      </c>
      <c r="D30" s="45">
        <v>3</v>
      </c>
      <c r="E30" s="45">
        <v>60</v>
      </c>
      <c r="F30" s="42">
        <v>30</v>
      </c>
      <c r="G30" s="42">
        <v>27</v>
      </c>
      <c r="H30" s="42">
        <v>3</v>
      </c>
      <c r="I30" s="46"/>
      <c r="J30" s="46"/>
      <c r="K30" s="42">
        <f>E30</f>
        <v>60</v>
      </c>
      <c r="L30" s="42"/>
      <c r="M30" s="12"/>
      <c r="N30" s="12"/>
    </row>
    <row r="31" spans="1:14" s="16" customFormat="1" x14ac:dyDescent="0.2">
      <c r="A31" s="43">
        <v>19</v>
      </c>
      <c r="B31" s="44" t="s">
        <v>84</v>
      </c>
      <c r="C31" s="45" t="s">
        <v>272</v>
      </c>
      <c r="D31" s="45">
        <v>3</v>
      </c>
      <c r="E31" s="45">
        <v>45</v>
      </c>
      <c r="F31" s="42">
        <v>30</v>
      </c>
      <c r="G31" s="42">
        <v>13</v>
      </c>
      <c r="H31" s="42">
        <v>2</v>
      </c>
      <c r="I31" s="46"/>
      <c r="J31" s="46"/>
      <c r="K31" s="42">
        <f>E31</f>
        <v>45</v>
      </c>
      <c r="L31" s="42"/>
      <c r="M31" s="12"/>
      <c r="N31" s="12"/>
    </row>
    <row r="32" spans="1:14" s="16" customFormat="1" x14ac:dyDescent="0.2">
      <c r="A32" s="43">
        <v>20</v>
      </c>
      <c r="B32" s="44" t="s">
        <v>85</v>
      </c>
      <c r="C32" s="45" t="s">
        <v>275</v>
      </c>
      <c r="D32" s="45">
        <v>3</v>
      </c>
      <c r="E32" s="45">
        <v>60</v>
      </c>
      <c r="F32" s="42">
        <v>30</v>
      </c>
      <c r="G32" s="42">
        <v>27</v>
      </c>
      <c r="H32" s="42">
        <v>3</v>
      </c>
      <c r="I32" s="46"/>
      <c r="J32" s="46"/>
      <c r="K32" s="42">
        <f>E32</f>
        <v>60</v>
      </c>
      <c r="L32" s="42"/>
      <c r="M32" s="42"/>
      <c r="N32" s="42"/>
    </row>
    <row r="33" spans="1:14" s="16" customFormat="1" x14ac:dyDescent="0.2">
      <c r="A33" s="43">
        <v>21</v>
      </c>
      <c r="B33" s="44" t="s">
        <v>91</v>
      </c>
      <c r="C33" s="42" t="s">
        <v>274</v>
      </c>
      <c r="D33" s="45">
        <v>5</v>
      </c>
      <c r="E33" s="45">
        <v>225</v>
      </c>
      <c r="F33" s="42"/>
      <c r="G33" s="42">
        <v>220</v>
      </c>
      <c r="H33" s="42">
        <v>5</v>
      </c>
      <c r="I33" s="40"/>
      <c r="J33" s="40"/>
      <c r="K33" s="42">
        <f>E33</f>
        <v>225</v>
      </c>
      <c r="L33" s="42"/>
      <c r="M33" s="42"/>
      <c r="N33" s="42"/>
    </row>
    <row r="34" spans="1:14" s="16" customFormat="1" x14ac:dyDescent="0.2">
      <c r="A34" s="43">
        <v>22</v>
      </c>
      <c r="B34" s="44" t="s">
        <v>88</v>
      </c>
      <c r="C34" s="45" t="s">
        <v>272</v>
      </c>
      <c r="D34" s="45">
        <v>3</v>
      </c>
      <c r="E34" s="45">
        <v>45</v>
      </c>
      <c r="F34" s="42">
        <v>30</v>
      </c>
      <c r="G34" s="42">
        <v>13</v>
      </c>
      <c r="H34" s="42">
        <v>2</v>
      </c>
      <c r="I34" s="46"/>
      <c r="J34" s="46"/>
      <c r="K34" s="42"/>
      <c r="L34" s="42">
        <f t="shared" ref="L34:L43" si="4">E34</f>
        <v>45</v>
      </c>
      <c r="M34" s="42"/>
      <c r="N34" s="42"/>
    </row>
    <row r="35" spans="1:14" s="16" customFormat="1" x14ac:dyDescent="0.2">
      <c r="A35" s="43">
        <v>23</v>
      </c>
      <c r="B35" s="44" t="s">
        <v>93</v>
      </c>
      <c r="C35" s="45" t="s">
        <v>272</v>
      </c>
      <c r="D35" s="45">
        <v>2</v>
      </c>
      <c r="E35" s="45">
        <v>30</v>
      </c>
      <c r="F35" s="42">
        <v>15</v>
      </c>
      <c r="G35" s="42">
        <v>13</v>
      </c>
      <c r="H35" s="42">
        <v>2</v>
      </c>
      <c r="I35" s="46"/>
      <c r="J35" s="46"/>
      <c r="K35" s="42"/>
      <c r="L35" s="42">
        <f t="shared" si="4"/>
        <v>30</v>
      </c>
      <c r="M35" s="42"/>
      <c r="N35" s="42"/>
    </row>
    <row r="36" spans="1:14" s="17" customFormat="1" x14ac:dyDescent="0.2">
      <c r="A36" s="43">
        <v>24</v>
      </c>
      <c r="B36" s="44" t="s">
        <v>87</v>
      </c>
      <c r="C36" s="45" t="s">
        <v>275</v>
      </c>
      <c r="D36" s="45">
        <v>3</v>
      </c>
      <c r="E36" s="45">
        <v>60</v>
      </c>
      <c r="F36" s="42">
        <v>30</v>
      </c>
      <c r="G36" s="42">
        <v>27</v>
      </c>
      <c r="H36" s="42">
        <v>3</v>
      </c>
      <c r="I36" s="46"/>
      <c r="J36" s="46"/>
      <c r="K36" s="42"/>
      <c r="L36" s="42">
        <f t="shared" si="4"/>
        <v>60</v>
      </c>
      <c r="M36" s="42"/>
      <c r="N36" s="42"/>
    </row>
    <row r="37" spans="1:14" s="17" customFormat="1" x14ac:dyDescent="0.2">
      <c r="A37" s="43">
        <v>25</v>
      </c>
      <c r="B37" s="44" t="s">
        <v>89</v>
      </c>
      <c r="C37" s="45" t="s">
        <v>275</v>
      </c>
      <c r="D37" s="45">
        <v>3</v>
      </c>
      <c r="E37" s="45">
        <v>60</v>
      </c>
      <c r="F37" s="42">
        <v>30</v>
      </c>
      <c r="G37" s="42">
        <v>27</v>
      </c>
      <c r="H37" s="42">
        <v>3</v>
      </c>
      <c r="I37" s="46"/>
      <c r="J37" s="46"/>
      <c r="K37" s="42"/>
      <c r="L37" s="42">
        <f t="shared" si="4"/>
        <v>60</v>
      </c>
      <c r="M37" s="42"/>
      <c r="N37" s="42"/>
    </row>
    <row r="38" spans="1:14" s="17" customFormat="1" x14ac:dyDescent="0.2">
      <c r="A38" s="43">
        <v>26</v>
      </c>
      <c r="B38" s="49" t="s">
        <v>90</v>
      </c>
      <c r="C38" s="45" t="s">
        <v>272</v>
      </c>
      <c r="D38" s="45">
        <v>3</v>
      </c>
      <c r="E38" s="45">
        <v>45</v>
      </c>
      <c r="F38" s="42">
        <v>30</v>
      </c>
      <c r="G38" s="42">
        <v>13</v>
      </c>
      <c r="H38" s="42">
        <v>2</v>
      </c>
      <c r="I38" s="210"/>
      <c r="J38" s="46"/>
      <c r="K38" s="42"/>
      <c r="L38" s="42">
        <f t="shared" si="4"/>
        <v>45</v>
      </c>
      <c r="M38" s="42"/>
      <c r="N38" s="42"/>
    </row>
    <row r="39" spans="1:14" s="17" customFormat="1" x14ac:dyDescent="0.2">
      <c r="A39" s="43">
        <v>27</v>
      </c>
      <c r="B39" s="44" t="s">
        <v>92</v>
      </c>
      <c r="C39" s="45" t="s">
        <v>275</v>
      </c>
      <c r="D39" s="118">
        <v>2</v>
      </c>
      <c r="E39" s="42">
        <v>45</v>
      </c>
      <c r="F39" s="42">
        <v>15</v>
      </c>
      <c r="G39" s="42">
        <v>28</v>
      </c>
      <c r="H39" s="118">
        <v>2</v>
      </c>
      <c r="I39" s="71"/>
      <c r="J39" s="40"/>
      <c r="K39" s="42"/>
      <c r="L39" s="42">
        <f t="shared" si="4"/>
        <v>45</v>
      </c>
      <c r="M39" s="42"/>
      <c r="N39" s="42"/>
    </row>
    <row r="40" spans="1:14" s="16" customFormat="1" x14ac:dyDescent="0.2">
      <c r="A40" s="43">
        <v>28</v>
      </c>
      <c r="B40" s="44" t="s">
        <v>94</v>
      </c>
      <c r="C40" s="45" t="s">
        <v>275</v>
      </c>
      <c r="D40" s="118">
        <v>2</v>
      </c>
      <c r="E40" s="42">
        <v>45</v>
      </c>
      <c r="F40" s="42">
        <v>15</v>
      </c>
      <c r="G40" s="42">
        <v>28</v>
      </c>
      <c r="H40" s="118">
        <v>2</v>
      </c>
      <c r="I40" s="71"/>
      <c r="J40" s="40"/>
      <c r="K40" s="42"/>
      <c r="L40" s="42">
        <f t="shared" si="4"/>
        <v>45</v>
      </c>
      <c r="M40" s="42"/>
      <c r="N40" s="42"/>
    </row>
    <row r="41" spans="1:14" s="16" customFormat="1" x14ac:dyDescent="0.2">
      <c r="A41" s="32" t="s">
        <v>95</v>
      </c>
      <c r="B41" s="36" t="s">
        <v>195</v>
      </c>
      <c r="C41" s="175"/>
      <c r="D41" s="175">
        <v>4</v>
      </c>
      <c r="E41" s="175">
        <f>E42+E43</f>
        <v>60</v>
      </c>
      <c r="F41" s="175">
        <f t="shared" ref="F41:H41" si="5">F42+F43</f>
        <v>30</v>
      </c>
      <c r="G41" s="175">
        <f t="shared" si="5"/>
        <v>26</v>
      </c>
      <c r="H41" s="175">
        <f t="shared" si="5"/>
        <v>4</v>
      </c>
      <c r="I41" s="32"/>
      <c r="J41" s="32"/>
      <c r="K41" s="12"/>
      <c r="L41" s="12">
        <f t="shared" si="4"/>
        <v>60</v>
      </c>
      <c r="M41" s="12"/>
      <c r="N41" s="12"/>
    </row>
    <row r="42" spans="1:14" s="17" customFormat="1" x14ac:dyDescent="0.2">
      <c r="A42" s="48">
        <v>29</v>
      </c>
      <c r="B42" s="44" t="s">
        <v>97</v>
      </c>
      <c r="C42" s="45" t="s">
        <v>272</v>
      </c>
      <c r="D42" s="45">
        <v>2</v>
      </c>
      <c r="E42" s="45">
        <v>30</v>
      </c>
      <c r="F42" s="42">
        <v>15</v>
      </c>
      <c r="G42" s="42">
        <v>13</v>
      </c>
      <c r="H42" s="42">
        <v>2</v>
      </c>
      <c r="I42" s="42"/>
      <c r="J42" s="51"/>
      <c r="K42" s="42"/>
      <c r="L42" s="42">
        <f t="shared" si="4"/>
        <v>30</v>
      </c>
      <c r="M42" s="42"/>
      <c r="N42" s="42"/>
    </row>
    <row r="43" spans="1:14" s="17" customFormat="1" x14ac:dyDescent="0.2">
      <c r="A43" s="48">
        <v>30</v>
      </c>
      <c r="B43" s="44" t="s">
        <v>98</v>
      </c>
      <c r="C43" s="45" t="s">
        <v>272</v>
      </c>
      <c r="D43" s="45">
        <v>2</v>
      </c>
      <c r="E43" s="45">
        <v>30</v>
      </c>
      <c r="F43" s="42">
        <v>15</v>
      </c>
      <c r="G43" s="42">
        <v>13</v>
      </c>
      <c r="H43" s="42">
        <v>2</v>
      </c>
      <c r="I43" s="42"/>
      <c r="J43" s="51"/>
      <c r="K43" s="42"/>
      <c r="L43" s="42">
        <f t="shared" si="4"/>
        <v>30</v>
      </c>
      <c r="M43" s="42"/>
      <c r="N43" s="42"/>
    </row>
    <row r="44" spans="1:14" s="16" customFormat="1" ht="31.5" x14ac:dyDescent="0.2">
      <c r="A44" s="32" t="s">
        <v>60</v>
      </c>
      <c r="B44" s="36" t="s">
        <v>698</v>
      </c>
      <c r="C44" s="32"/>
      <c r="D44" s="32">
        <f>D45+D46</f>
        <v>10</v>
      </c>
      <c r="E44" s="32">
        <f t="shared" ref="E44:H44" si="6">E45+E46</f>
        <v>450</v>
      </c>
      <c r="F44" s="32">
        <f t="shared" si="6"/>
        <v>0</v>
      </c>
      <c r="G44" s="32">
        <f t="shared" si="6"/>
        <v>445</v>
      </c>
      <c r="H44" s="32">
        <f t="shared" si="6"/>
        <v>5</v>
      </c>
      <c r="I44" s="32"/>
      <c r="J44" s="32"/>
      <c r="K44" s="12"/>
      <c r="L44" s="12"/>
      <c r="M44" s="12">
        <f>E44</f>
        <v>450</v>
      </c>
      <c r="N44" s="12"/>
    </row>
    <row r="45" spans="1:14" s="17" customFormat="1" x14ac:dyDescent="0.2">
      <c r="A45" s="48">
        <v>31</v>
      </c>
      <c r="B45" s="50" t="s">
        <v>63</v>
      </c>
      <c r="C45" s="42" t="s">
        <v>274</v>
      </c>
      <c r="D45" s="42">
        <v>5</v>
      </c>
      <c r="E45" s="42">
        <f>D45*45</f>
        <v>225</v>
      </c>
      <c r="F45" s="40"/>
      <c r="G45" s="40">
        <v>220</v>
      </c>
      <c r="H45" s="40">
        <v>5</v>
      </c>
      <c r="I45" s="42"/>
      <c r="J45" s="51"/>
      <c r="K45" s="42"/>
      <c r="L45" s="42"/>
      <c r="M45" s="42">
        <v>225</v>
      </c>
      <c r="N45" s="42"/>
    </row>
    <row r="46" spans="1:14" s="16" customFormat="1" ht="31.5" x14ac:dyDescent="0.2">
      <c r="A46" s="48">
        <v>32</v>
      </c>
      <c r="B46" s="50" t="s">
        <v>703</v>
      </c>
      <c r="C46" s="42"/>
      <c r="D46" s="42">
        <v>5</v>
      </c>
      <c r="E46" s="42">
        <f>D46*45</f>
        <v>225</v>
      </c>
      <c r="F46" s="40"/>
      <c r="G46" s="40">
        <v>225</v>
      </c>
      <c r="H46" s="40"/>
      <c r="I46" s="42"/>
      <c r="J46" s="51"/>
      <c r="K46" s="42"/>
      <c r="L46" s="42"/>
      <c r="M46" s="42">
        <v>225</v>
      </c>
      <c r="N46" s="42"/>
    </row>
    <row r="47" spans="1:14" s="17" customFormat="1" x14ac:dyDescent="0.2">
      <c r="A47" s="48" t="s">
        <v>150</v>
      </c>
      <c r="B47" s="50" t="s">
        <v>449</v>
      </c>
      <c r="C47" s="42"/>
      <c r="D47" s="42">
        <v>5</v>
      </c>
      <c r="E47" s="42">
        <f>D47*45</f>
        <v>225</v>
      </c>
      <c r="F47" s="40"/>
      <c r="G47" s="40">
        <v>225</v>
      </c>
      <c r="H47" s="40"/>
      <c r="I47" s="42"/>
      <c r="J47" s="51"/>
      <c r="K47" s="42"/>
      <c r="L47" s="42"/>
      <c r="M47" s="42"/>
      <c r="N47" s="42"/>
    </row>
    <row r="48" spans="1:14" s="116" customFormat="1" ht="17.25" customHeight="1" x14ac:dyDescent="0.25">
      <c r="A48" s="48" t="s">
        <v>151</v>
      </c>
      <c r="B48" s="50" t="s">
        <v>702</v>
      </c>
      <c r="C48" s="45" t="s">
        <v>275</v>
      </c>
      <c r="D48" s="42">
        <v>5</v>
      </c>
      <c r="E48" s="40">
        <v>150</v>
      </c>
      <c r="F48" s="40">
        <v>60</v>
      </c>
      <c r="G48" s="40">
        <v>85</v>
      </c>
      <c r="H48" s="40">
        <v>5</v>
      </c>
      <c r="I48" s="42"/>
      <c r="J48" s="51"/>
      <c r="K48" s="42"/>
      <c r="L48" s="42"/>
      <c r="M48" s="42"/>
      <c r="N48" s="42"/>
    </row>
    <row r="49" spans="1:14" s="116" customFormat="1" ht="22.5" customHeight="1" x14ac:dyDescent="0.25">
      <c r="A49" s="268" t="s">
        <v>140</v>
      </c>
      <c r="B49" s="269"/>
      <c r="C49" s="26"/>
      <c r="D49" s="93">
        <f t="shared" ref="D49:M49" si="7">D9+D17+D44</f>
        <v>94</v>
      </c>
      <c r="E49" s="93">
        <f t="shared" si="7"/>
        <v>2220</v>
      </c>
      <c r="F49" s="93">
        <f t="shared" si="7"/>
        <v>712</v>
      </c>
      <c r="G49" s="93">
        <f t="shared" si="7"/>
        <v>1420</v>
      </c>
      <c r="H49" s="93">
        <f t="shared" si="7"/>
        <v>88</v>
      </c>
      <c r="I49" s="93">
        <f t="shared" si="7"/>
        <v>450</v>
      </c>
      <c r="J49" s="93">
        <f t="shared" si="7"/>
        <v>450</v>
      </c>
      <c r="K49" s="94">
        <f t="shared" si="7"/>
        <v>450</v>
      </c>
      <c r="L49" s="94">
        <f t="shared" si="7"/>
        <v>420</v>
      </c>
      <c r="M49" s="94">
        <f t="shared" si="7"/>
        <v>450</v>
      </c>
      <c r="N49" s="94"/>
    </row>
    <row r="50" spans="1:14" ht="20.100000000000001" customHeight="1" x14ac:dyDescent="0.25">
      <c r="A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4" s="147" customFormat="1" ht="39" customHeight="1" x14ac:dyDescent="0.25">
      <c r="A51" s="261" t="s">
        <v>570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</row>
    <row r="52" spans="1:14" s="147" customFormat="1" ht="39.75" customHeight="1" x14ac:dyDescent="0.25">
      <c r="A52" s="14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</row>
    <row r="53" spans="1:14" ht="16.5" x14ac:dyDescent="0.25">
      <c r="A53" s="148"/>
      <c r="B53" s="147"/>
      <c r="C53" s="146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</row>
    <row r="54" spans="1:14" ht="16.5" x14ac:dyDescent="0.25">
      <c r="A54" s="105"/>
      <c r="B54" s="149"/>
      <c r="D54" s="105"/>
      <c r="E54" s="105"/>
      <c r="F54" s="105"/>
      <c r="G54" s="105"/>
      <c r="H54" s="105"/>
      <c r="I54" s="105"/>
      <c r="J54" s="105"/>
      <c r="K54" s="105"/>
      <c r="L54" s="105"/>
      <c r="M54" s="105"/>
    </row>
    <row r="55" spans="1:14" x14ac:dyDescent="0.25">
      <c r="A55" s="105"/>
      <c r="B55" s="106"/>
      <c r="D55" s="105"/>
      <c r="E55" s="105"/>
      <c r="F55" s="105"/>
      <c r="G55" s="105"/>
      <c r="H55" s="105"/>
      <c r="I55" s="105"/>
      <c r="J55" s="105"/>
      <c r="K55" s="105"/>
      <c r="L55" s="105"/>
      <c r="M55" s="105"/>
    </row>
  </sheetData>
  <mergeCells count="14">
    <mergeCell ref="A1:H1"/>
    <mergeCell ref="A2:H2"/>
    <mergeCell ref="A3:H3"/>
    <mergeCell ref="A4:M4"/>
    <mergeCell ref="A5:M5"/>
    <mergeCell ref="B52:N52"/>
    <mergeCell ref="A7:A8"/>
    <mergeCell ref="B7:B8"/>
    <mergeCell ref="D7:D8"/>
    <mergeCell ref="E7:H7"/>
    <mergeCell ref="A49:B49"/>
    <mergeCell ref="C7:C8"/>
    <mergeCell ref="A51:N51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D6BF-0991-4968-B290-069CF91474AA}">
  <dimension ref="A1:O58"/>
  <sheetViews>
    <sheetView topLeftCell="A31" zoomScaleNormal="100" workbookViewId="0">
      <selection activeCell="H44" sqref="H44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</row>
    <row r="5" spans="1:15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</row>
    <row r="6" spans="1:15" s="7" customFormat="1" ht="23.25" customHeight="1" x14ac:dyDescent="0.2">
      <c r="A6" s="7" t="s">
        <v>154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</row>
    <row r="7" spans="1:15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52" t="s">
        <v>72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5" s="8" customFormat="1" ht="63" x14ac:dyDescent="0.2">
      <c r="A8" s="251"/>
      <c r="B8" s="264"/>
      <c r="C8" s="256"/>
      <c r="D8" s="256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5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270</v>
      </c>
      <c r="J9" s="77">
        <f t="shared" si="0"/>
        <v>165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5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f>E10</f>
        <v>75</v>
      </c>
      <c r="J10" s="40"/>
      <c r="K10" s="40"/>
      <c r="L10" s="40"/>
      <c r="M10" s="40"/>
      <c r="N10" s="40"/>
    </row>
    <row r="11" spans="1:15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f>E11</f>
        <v>75</v>
      </c>
      <c r="K11" s="40"/>
      <c r="L11" s="40"/>
      <c r="M11" s="40"/>
      <c r="N11" s="40"/>
    </row>
    <row r="12" spans="1:15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f>E12</f>
        <v>30</v>
      </c>
      <c r="J12" s="40"/>
      <c r="K12" s="40"/>
      <c r="L12" s="40"/>
      <c r="M12" s="40"/>
      <c r="N12" s="40"/>
    </row>
    <row r="13" spans="1:15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30</v>
      </c>
      <c r="J13" s="40">
        <v>30</v>
      </c>
      <c r="K13" s="40"/>
      <c r="L13" s="40"/>
      <c r="M13" s="40"/>
      <c r="N13" s="40"/>
    </row>
    <row r="14" spans="1:15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f>E14</f>
        <v>60</v>
      </c>
      <c r="J14" s="40"/>
      <c r="K14" s="40"/>
      <c r="L14" s="40"/>
      <c r="M14" s="40"/>
      <c r="N14" s="40"/>
    </row>
    <row r="15" spans="1:15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f>E15</f>
        <v>60</v>
      </c>
      <c r="K15" s="40"/>
      <c r="L15" s="40"/>
      <c r="M15" s="40"/>
      <c r="N15" s="40"/>
    </row>
    <row r="16" spans="1:15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f>E16</f>
        <v>75</v>
      </c>
      <c r="J16" s="40"/>
      <c r="K16" s="40"/>
      <c r="L16" s="40"/>
      <c r="M16" s="40"/>
      <c r="N16" s="40"/>
    </row>
    <row r="17" spans="1:14" s="16" customFormat="1" x14ac:dyDescent="0.2">
      <c r="A17" s="32" t="s">
        <v>29</v>
      </c>
      <c r="B17" s="39" t="s">
        <v>103</v>
      </c>
      <c r="C17" s="12"/>
      <c r="D17" s="12">
        <f t="shared" ref="D17:M17" si="1">D18+D24+D42</f>
        <v>68</v>
      </c>
      <c r="E17" s="12">
        <f t="shared" si="1"/>
        <v>1395</v>
      </c>
      <c r="F17" s="12">
        <f t="shared" si="1"/>
        <v>600</v>
      </c>
      <c r="G17" s="12">
        <f t="shared" si="1"/>
        <v>728</v>
      </c>
      <c r="H17" s="12">
        <f t="shared" si="1"/>
        <v>67</v>
      </c>
      <c r="I17" s="12">
        <f t="shared" si="1"/>
        <v>180</v>
      </c>
      <c r="J17" s="12">
        <f t="shared" si="1"/>
        <v>315</v>
      </c>
      <c r="K17" s="12">
        <f t="shared" si="1"/>
        <v>480</v>
      </c>
      <c r="L17" s="12">
        <f t="shared" si="1"/>
        <v>420</v>
      </c>
      <c r="M17" s="12">
        <f t="shared" si="1"/>
        <v>0</v>
      </c>
      <c r="N17" s="12"/>
    </row>
    <row r="18" spans="1:14" s="17" customFormat="1" x14ac:dyDescent="0.2">
      <c r="A18" s="32" t="s">
        <v>31</v>
      </c>
      <c r="B18" s="39" t="s">
        <v>32</v>
      </c>
      <c r="C18" s="12"/>
      <c r="D18" s="12">
        <f t="shared" ref="D18:M18" si="2">SUM(D19:D23)</f>
        <v>13</v>
      </c>
      <c r="E18" s="12">
        <f t="shared" si="2"/>
        <v>240</v>
      </c>
      <c r="F18" s="12">
        <f t="shared" si="2"/>
        <v>120</v>
      </c>
      <c r="G18" s="12">
        <f t="shared" si="2"/>
        <v>107</v>
      </c>
      <c r="H18" s="12">
        <f t="shared" si="2"/>
        <v>13</v>
      </c>
      <c r="I18" s="12">
        <f t="shared" si="2"/>
        <v>120</v>
      </c>
      <c r="J18" s="12">
        <f t="shared" si="2"/>
        <v>30</v>
      </c>
      <c r="K18" s="12">
        <f t="shared" si="2"/>
        <v>60</v>
      </c>
      <c r="L18" s="12">
        <f t="shared" si="2"/>
        <v>30</v>
      </c>
      <c r="M18" s="12">
        <f t="shared" si="2"/>
        <v>0</v>
      </c>
      <c r="N18" s="12"/>
    </row>
    <row r="19" spans="1:14" s="17" customFormat="1" x14ac:dyDescent="0.2">
      <c r="A19" s="40">
        <v>8</v>
      </c>
      <c r="B19" s="44" t="s">
        <v>74</v>
      </c>
      <c r="C19" s="45" t="s">
        <v>275</v>
      </c>
      <c r="D19" s="57">
        <v>3</v>
      </c>
      <c r="E19" s="57">
        <v>60</v>
      </c>
      <c r="F19" s="46">
        <v>30</v>
      </c>
      <c r="G19" s="46">
        <v>27</v>
      </c>
      <c r="H19" s="46">
        <v>3</v>
      </c>
      <c r="I19" s="42">
        <f>E19</f>
        <v>60</v>
      </c>
      <c r="J19" s="42"/>
      <c r="K19" s="40"/>
      <c r="L19" s="42"/>
      <c r="M19" s="42"/>
      <c r="N19" s="42"/>
    </row>
    <row r="20" spans="1:14" s="17" customFormat="1" x14ac:dyDescent="0.2">
      <c r="A20" s="40">
        <v>9</v>
      </c>
      <c r="B20" s="44" t="s">
        <v>77</v>
      </c>
      <c r="C20" s="45" t="s">
        <v>275</v>
      </c>
      <c r="D20" s="57">
        <v>3</v>
      </c>
      <c r="E20" s="57">
        <v>60</v>
      </c>
      <c r="F20" s="46">
        <v>30</v>
      </c>
      <c r="G20" s="46">
        <v>27</v>
      </c>
      <c r="H20" s="46">
        <v>3</v>
      </c>
      <c r="I20" s="42">
        <f>E20</f>
        <v>60</v>
      </c>
      <c r="J20" s="42"/>
      <c r="K20" s="40"/>
      <c r="L20" s="42"/>
      <c r="M20" s="42"/>
      <c r="N20" s="42"/>
    </row>
    <row r="21" spans="1:14" s="17" customFormat="1" x14ac:dyDescent="0.2">
      <c r="A21" s="40">
        <v>10</v>
      </c>
      <c r="B21" s="44" t="s">
        <v>78</v>
      </c>
      <c r="C21" s="45" t="s">
        <v>272</v>
      </c>
      <c r="D21" s="57">
        <v>2</v>
      </c>
      <c r="E21" s="57">
        <v>30</v>
      </c>
      <c r="F21" s="46">
        <v>15</v>
      </c>
      <c r="G21" s="46">
        <v>13</v>
      </c>
      <c r="H21" s="46">
        <v>2</v>
      </c>
      <c r="I21" s="42"/>
      <c r="J21" s="42">
        <f>E21</f>
        <v>30</v>
      </c>
      <c r="K21" s="40"/>
      <c r="L21" s="42"/>
      <c r="M21" s="42"/>
      <c r="N21" s="42"/>
    </row>
    <row r="22" spans="1:14" s="17" customFormat="1" x14ac:dyDescent="0.2">
      <c r="A22" s="40">
        <v>11</v>
      </c>
      <c r="B22" s="44" t="s">
        <v>79</v>
      </c>
      <c r="C22" s="45" t="s">
        <v>275</v>
      </c>
      <c r="D22" s="57">
        <v>3</v>
      </c>
      <c r="E22" s="57">
        <v>60</v>
      </c>
      <c r="F22" s="46">
        <v>30</v>
      </c>
      <c r="G22" s="46">
        <v>27</v>
      </c>
      <c r="H22" s="46">
        <v>3</v>
      </c>
      <c r="I22" s="12"/>
      <c r="J22" s="12"/>
      <c r="K22" s="46">
        <f>E22</f>
        <v>60</v>
      </c>
      <c r="L22" s="42"/>
      <c r="M22" s="42"/>
      <c r="N22" s="42"/>
    </row>
    <row r="23" spans="1:14" s="16" customFormat="1" x14ac:dyDescent="0.2">
      <c r="A23" s="40">
        <v>12</v>
      </c>
      <c r="B23" s="44" t="s">
        <v>75</v>
      </c>
      <c r="C23" s="45" t="s">
        <v>272</v>
      </c>
      <c r="D23" s="45">
        <v>2</v>
      </c>
      <c r="E23" s="45">
        <v>30</v>
      </c>
      <c r="F23" s="42">
        <v>15</v>
      </c>
      <c r="G23" s="42">
        <v>13</v>
      </c>
      <c r="H23" s="42">
        <v>2</v>
      </c>
      <c r="I23" s="42"/>
      <c r="J23" s="42"/>
      <c r="K23" s="40"/>
      <c r="L23" s="42">
        <f>E23</f>
        <v>30</v>
      </c>
      <c r="M23" s="42"/>
      <c r="N23" s="42"/>
    </row>
    <row r="24" spans="1:14" s="16" customFormat="1" x14ac:dyDescent="0.2">
      <c r="A24" s="32" t="s">
        <v>42</v>
      </c>
      <c r="B24" s="39" t="s">
        <v>43</v>
      </c>
      <c r="C24" s="12"/>
      <c r="D24" s="12">
        <f t="shared" ref="D24:M24" si="3">SUM(D25:D41)</f>
        <v>51</v>
      </c>
      <c r="E24" s="12">
        <f t="shared" si="3"/>
        <v>1095</v>
      </c>
      <c r="F24" s="12">
        <f t="shared" si="3"/>
        <v>450</v>
      </c>
      <c r="G24" s="12">
        <f t="shared" si="3"/>
        <v>595</v>
      </c>
      <c r="H24" s="12">
        <f t="shared" si="3"/>
        <v>50</v>
      </c>
      <c r="I24" s="12">
        <f t="shared" si="3"/>
        <v>60</v>
      </c>
      <c r="J24" s="12">
        <f t="shared" si="3"/>
        <v>285</v>
      </c>
      <c r="K24" s="12">
        <f t="shared" si="3"/>
        <v>390</v>
      </c>
      <c r="L24" s="12">
        <f t="shared" si="3"/>
        <v>360</v>
      </c>
      <c r="M24" s="12">
        <f t="shared" si="3"/>
        <v>0</v>
      </c>
      <c r="N24" s="12"/>
    </row>
    <row r="25" spans="1:14" s="17" customFormat="1" x14ac:dyDescent="0.2">
      <c r="A25" s="40">
        <v>13</v>
      </c>
      <c r="B25" s="49" t="s">
        <v>141</v>
      </c>
      <c r="C25" s="45" t="s">
        <v>275</v>
      </c>
      <c r="D25" s="57">
        <v>3</v>
      </c>
      <c r="E25" s="57">
        <v>60</v>
      </c>
      <c r="F25" s="46">
        <v>30</v>
      </c>
      <c r="G25" s="46">
        <v>27</v>
      </c>
      <c r="H25" s="46">
        <v>3</v>
      </c>
      <c r="I25" s="42">
        <f>E25</f>
        <v>60</v>
      </c>
      <c r="J25" s="42"/>
      <c r="K25" s="46"/>
      <c r="L25" s="46"/>
      <c r="M25" s="47"/>
      <c r="N25" s="47"/>
    </row>
    <row r="26" spans="1:14" s="16" customFormat="1" x14ac:dyDescent="0.2">
      <c r="A26" s="40">
        <v>14</v>
      </c>
      <c r="B26" s="49" t="s">
        <v>142</v>
      </c>
      <c r="C26" s="45" t="s">
        <v>275</v>
      </c>
      <c r="D26" s="57">
        <v>3</v>
      </c>
      <c r="E26" s="57">
        <v>60</v>
      </c>
      <c r="F26" s="46">
        <v>30</v>
      </c>
      <c r="G26" s="46">
        <v>27</v>
      </c>
      <c r="H26" s="46">
        <v>3</v>
      </c>
      <c r="I26" s="42"/>
      <c r="J26" s="42">
        <f>E26</f>
        <v>60</v>
      </c>
      <c r="K26" s="46"/>
      <c r="L26" s="46"/>
      <c r="M26" s="47"/>
      <c r="N26" s="47"/>
    </row>
    <row r="27" spans="1:14" s="16" customFormat="1" x14ac:dyDescent="0.2">
      <c r="A27" s="40">
        <v>15</v>
      </c>
      <c r="B27" s="44" t="s">
        <v>80</v>
      </c>
      <c r="C27" s="45" t="s">
        <v>275</v>
      </c>
      <c r="D27" s="45">
        <v>3</v>
      </c>
      <c r="E27" s="45">
        <v>60</v>
      </c>
      <c r="F27" s="42">
        <v>30</v>
      </c>
      <c r="G27" s="42">
        <v>28</v>
      </c>
      <c r="H27" s="42">
        <v>2</v>
      </c>
      <c r="I27" s="46"/>
      <c r="J27" s="46">
        <f>E27</f>
        <v>60</v>
      </c>
      <c r="K27" s="42"/>
      <c r="L27" s="42"/>
      <c r="M27" s="12"/>
      <c r="N27" s="47"/>
    </row>
    <row r="28" spans="1:14" s="16" customFormat="1" x14ac:dyDescent="0.2">
      <c r="A28" s="40">
        <v>16</v>
      </c>
      <c r="B28" s="44" t="s">
        <v>144</v>
      </c>
      <c r="C28" s="45" t="s">
        <v>275</v>
      </c>
      <c r="D28" s="57">
        <v>3</v>
      </c>
      <c r="E28" s="57">
        <v>60</v>
      </c>
      <c r="F28" s="46">
        <v>30</v>
      </c>
      <c r="G28" s="46">
        <v>27</v>
      </c>
      <c r="H28" s="46">
        <v>3</v>
      </c>
      <c r="I28" s="42"/>
      <c r="J28" s="42">
        <f>E28</f>
        <v>60</v>
      </c>
      <c r="K28" s="46"/>
      <c r="L28" s="46"/>
      <c r="M28" s="47"/>
      <c r="N28" s="47"/>
    </row>
    <row r="29" spans="1:14" s="16" customFormat="1" x14ac:dyDescent="0.2">
      <c r="A29" s="40">
        <v>17</v>
      </c>
      <c r="B29" s="44" t="s">
        <v>145</v>
      </c>
      <c r="C29" s="45" t="s">
        <v>272</v>
      </c>
      <c r="D29" s="57">
        <v>3</v>
      </c>
      <c r="E29" s="57">
        <v>45</v>
      </c>
      <c r="F29" s="46">
        <v>30</v>
      </c>
      <c r="G29" s="46">
        <v>12</v>
      </c>
      <c r="H29" s="46">
        <v>3</v>
      </c>
      <c r="I29" s="42"/>
      <c r="J29" s="42">
        <f>E29</f>
        <v>45</v>
      </c>
      <c r="K29" s="46"/>
      <c r="L29" s="46"/>
      <c r="M29" s="47"/>
      <c r="N29" s="47"/>
    </row>
    <row r="30" spans="1:14" s="17" customFormat="1" x14ac:dyDescent="0.2">
      <c r="A30" s="40">
        <v>18</v>
      </c>
      <c r="B30" s="44" t="s">
        <v>86</v>
      </c>
      <c r="C30" s="45" t="s">
        <v>275</v>
      </c>
      <c r="D30" s="57">
        <v>3</v>
      </c>
      <c r="E30" s="57">
        <v>60</v>
      </c>
      <c r="F30" s="46">
        <v>30</v>
      </c>
      <c r="G30" s="46">
        <v>27</v>
      </c>
      <c r="H30" s="46">
        <v>3</v>
      </c>
      <c r="I30" s="42"/>
      <c r="J30" s="42">
        <f>E30</f>
        <v>60</v>
      </c>
      <c r="K30" s="46"/>
      <c r="L30" s="46"/>
      <c r="M30" s="47"/>
      <c r="N30" s="145"/>
    </row>
    <row r="31" spans="1:14" s="17" customFormat="1" x14ac:dyDescent="0.2">
      <c r="A31" s="40">
        <v>19</v>
      </c>
      <c r="B31" s="44" t="s">
        <v>491</v>
      </c>
      <c r="C31" s="45" t="s">
        <v>272</v>
      </c>
      <c r="D31" s="143">
        <v>3</v>
      </c>
      <c r="E31" s="143">
        <v>45</v>
      </c>
      <c r="F31" s="144">
        <v>30</v>
      </c>
      <c r="G31" s="144">
        <v>12</v>
      </c>
      <c r="H31" s="144">
        <v>3</v>
      </c>
      <c r="I31" s="145"/>
      <c r="J31" s="145"/>
      <c r="K31" s="145">
        <f>E31</f>
        <v>45</v>
      </c>
      <c r="L31" s="145"/>
      <c r="M31" s="211"/>
      <c r="N31" s="145"/>
    </row>
    <row r="32" spans="1:14" s="16" customFormat="1" x14ac:dyDescent="0.2">
      <c r="A32" s="40">
        <v>20</v>
      </c>
      <c r="B32" s="44" t="s">
        <v>450</v>
      </c>
      <c r="C32" s="45" t="s">
        <v>275</v>
      </c>
      <c r="D32" s="143">
        <v>3</v>
      </c>
      <c r="E32" s="143">
        <v>60</v>
      </c>
      <c r="F32" s="144">
        <v>30</v>
      </c>
      <c r="G32" s="144">
        <v>27</v>
      </c>
      <c r="H32" s="144">
        <v>3</v>
      </c>
      <c r="I32" s="145"/>
      <c r="J32" s="145"/>
      <c r="K32" s="145">
        <f>E32</f>
        <v>60</v>
      </c>
      <c r="L32" s="145"/>
      <c r="M32" s="211"/>
      <c r="N32" s="47"/>
    </row>
    <row r="33" spans="1:14" s="16" customFormat="1" x14ac:dyDescent="0.2">
      <c r="A33" s="40">
        <v>21</v>
      </c>
      <c r="B33" s="44" t="s">
        <v>146</v>
      </c>
      <c r="C33" s="45" t="s">
        <v>275</v>
      </c>
      <c r="D33" s="57">
        <v>3</v>
      </c>
      <c r="E33" s="57">
        <v>60</v>
      </c>
      <c r="F33" s="46">
        <v>30</v>
      </c>
      <c r="G33" s="46">
        <v>27</v>
      </c>
      <c r="H33" s="46">
        <v>3</v>
      </c>
      <c r="I33" s="42"/>
      <c r="J33" s="42"/>
      <c r="K33" s="46">
        <f>E33</f>
        <v>60</v>
      </c>
      <c r="L33" s="46"/>
      <c r="M33" s="47"/>
      <c r="N33" s="40"/>
    </row>
    <row r="34" spans="1:14" s="16" customFormat="1" x14ac:dyDescent="0.2">
      <c r="A34" s="40">
        <v>22</v>
      </c>
      <c r="B34" s="44" t="s">
        <v>673</v>
      </c>
      <c r="C34" s="42" t="s">
        <v>274</v>
      </c>
      <c r="D34" s="57">
        <v>5</v>
      </c>
      <c r="E34" s="57">
        <v>225</v>
      </c>
      <c r="F34" s="46"/>
      <c r="G34" s="46">
        <v>220</v>
      </c>
      <c r="H34" s="46">
        <v>5</v>
      </c>
      <c r="I34" s="42"/>
      <c r="J34" s="42"/>
      <c r="K34" s="40">
        <f>E34</f>
        <v>225</v>
      </c>
      <c r="L34" s="40"/>
      <c r="M34" s="40"/>
      <c r="N34" s="47"/>
    </row>
    <row r="35" spans="1:14" s="16" customFormat="1" x14ac:dyDescent="0.2">
      <c r="A35" s="40">
        <v>23</v>
      </c>
      <c r="B35" s="44" t="s">
        <v>93</v>
      </c>
      <c r="C35" s="45" t="s">
        <v>275</v>
      </c>
      <c r="D35" s="57">
        <v>2</v>
      </c>
      <c r="E35" s="57">
        <v>45</v>
      </c>
      <c r="F35" s="46">
        <v>15</v>
      </c>
      <c r="G35" s="46">
        <v>28</v>
      </c>
      <c r="H35" s="46">
        <v>2</v>
      </c>
      <c r="I35" s="42"/>
      <c r="J35" s="42"/>
      <c r="K35" s="46"/>
      <c r="L35" s="46">
        <f t="shared" ref="L35" si="4">E35</f>
        <v>45</v>
      </c>
      <c r="M35" s="47"/>
      <c r="N35" s="47"/>
    </row>
    <row r="36" spans="1:14" s="17" customFormat="1" x14ac:dyDescent="0.2">
      <c r="A36" s="40">
        <v>24</v>
      </c>
      <c r="B36" s="44" t="s">
        <v>147</v>
      </c>
      <c r="C36" s="45" t="s">
        <v>272</v>
      </c>
      <c r="D36" s="57">
        <v>3</v>
      </c>
      <c r="E36" s="57">
        <v>45</v>
      </c>
      <c r="F36" s="46">
        <v>30</v>
      </c>
      <c r="G36" s="46">
        <v>12</v>
      </c>
      <c r="H36" s="46">
        <v>3</v>
      </c>
      <c r="I36" s="42"/>
      <c r="J36" s="42"/>
      <c r="K36" s="46"/>
      <c r="L36" s="46">
        <f>E36</f>
        <v>45</v>
      </c>
      <c r="M36" s="47"/>
      <c r="N36" s="47"/>
    </row>
    <row r="37" spans="1:14" s="17" customFormat="1" x14ac:dyDescent="0.2">
      <c r="A37" s="40">
        <v>25</v>
      </c>
      <c r="B37" s="44" t="s">
        <v>148</v>
      </c>
      <c r="C37" s="45" t="s">
        <v>275</v>
      </c>
      <c r="D37" s="57">
        <v>3</v>
      </c>
      <c r="E37" s="57">
        <v>60</v>
      </c>
      <c r="F37" s="46">
        <v>30</v>
      </c>
      <c r="G37" s="46">
        <v>27</v>
      </c>
      <c r="H37" s="46">
        <v>3</v>
      </c>
      <c r="I37" s="42"/>
      <c r="J37" s="42"/>
      <c r="K37" s="46"/>
      <c r="L37" s="46">
        <f>E37</f>
        <v>60</v>
      </c>
      <c r="M37" s="47"/>
      <c r="N37" s="47"/>
    </row>
    <row r="38" spans="1:14" s="17" customFormat="1" x14ac:dyDescent="0.2">
      <c r="A38" s="40">
        <v>26</v>
      </c>
      <c r="B38" s="44" t="s">
        <v>143</v>
      </c>
      <c r="C38" s="45" t="s">
        <v>275</v>
      </c>
      <c r="D38" s="57">
        <v>3</v>
      </c>
      <c r="E38" s="57">
        <v>60</v>
      </c>
      <c r="F38" s="46">
        <v>30</v>
      </c>
      <c r="G38" s="46">
        <v>27</v>
      </c>
      <c r="H38" s="46">
        <v>3</v>
      </c>
      <c r="I38" s="42"/>
      <c r="J38" s="42"/>
      <c r="K38" s="46"/>
      <c r="L38" s="46">
        <f>E38</f>
        <v>60</v>
      </c>
      <c r="M38" s="47"/>
      <c r="N38" s="145"/>
    </row>
    <row r="39" spans="1:14" s="17" customFormat="1" x14ac:dyDescent="0.2">
      <c r="A39" s="40">
        <v>27</v>
      </c>
      <c r="B39" s="212" t="s">
        <v>493</v>
      </c>
      <c r="C39" s="45" t="s">
        <v>272</v>
      </c>
      <c r="D39" s="143">
        <v>2</v>
      </c>
      <c r="E39" s="143">
        <v>30</v>
      </c>
      <c r="F39" s="144">
        <v>15</v>
      </c>
      <c r="G39" s="144">
        <v>13</v>
      </c>
      <c r="H39" s="144">
        <v>2</v>
      </c>
      <c r="I39" s="145"/>
      <c r="J39" s="145"/>
      <c r="K39" s="145"/>
      <c r="L39" s="145">
        <f>E39</f>
        <v>30</v>
      </c>
      <c r="M39" s="211"/>
      <c r="N39" s="145"/>
    </row>
    <row r="40" spans="1:14" s="17" customFormat="1" x14ac:dyDescent="0.2">
      <c r="A40" s="40">
        <v>28</v>
      </c>
      <c r="B40" s="44" t="s">
        <v>494</v>
      </c>
      <c r="C40" s="45" t="s">
        <v>275</v>
      </c>
      <c r="D40" s="143">
        <v>3</v>
      </c>
      <c r="E40" s="143">
        <v>60</v>
      </c>
      <c r="F40" s="144">
        <v>30</v>
      </c>
      <c r="G40" s="144">
        <v>27</v>
      </c>
      <c r="H40" s="144">
        <v>3</v>
      </c>
      <c r="I40" s="145"/>
      <c r="J40" s="145"/>
      <c r="K40" s="145"/>
      <c r="L40" s="145">
        <f t="shared" ref="L40:L41" si="5">E40</f>
        <v>60</v>
      </c>
      <c r="M40" s="211"/>
      <c r="N40" s="145"/>
    </row>
    <row r="41" spans="1:14" s="17" customFormat="1" x14ac:dyDescent="0.2">
      <c r="A41" s="40">
        <v>29</v>
      </c>
      <c r="B41" s="44" t="s">
        <v>674</v>
      </c>
      <c r="C41" s="45" t="s">
        <v>275</v>
      </c>
      <c r="D41" s="143">
        <v>3</v>
      </c>
      <c r="E41" s="143">
        <v>60</v>
      </c>
      <c r="F41" s="144">
        <v>30</v>
      </c>
      <c r="G41" s="144">
        <v>27</v>
      </c>
      <c r="H41" s="144">
        <v>3</v>
      </c>
      <c r="I41" s="145"/>
      <c r="J41" s="145"/>
      <c r="K41" s="145"/>
      <c r="L41" s="145">
        <f t="shared" si="5"/>
        <v>60</v>
      </c>
      <c r="M41" s="211"/>
      <c r="N41" s="145"/>
    </row>
    <row r="42" spans="1:14" s="17" customFormat="1" x14ac:dyDescent="0.2">
      <c r="A42" s="32" t="s">
        <v>95</v>
      </c>
      <c r="B42" s="39" t="s">
        <v>96</v>
      </c>
      <c r="C42" s="12"/>
      <c r="D42" s="12">
        <f t="shared" ref="D42:M42" si="6">D44+D43</f>
        <v>4</v>
      </c>
      <c r="E42" s="12">
        <f t="shared" si="6"/>
        <v>60</v>
      </c>
      <c r="F42" s="12">
        <f t="shared" si="6"/>
        <v>30</v>
      </c>
      <c r="G42" s="12">
        <f t="shared" si="6"/>
        <v>26</v>
      </c>
      <c r="H42" s="12">
        <f t="shared" si="6"/>
        <v>4</v>
      </c>
      <c r="I42" s="12">
        <f t="shared" si="6"/>
        <v>0</v>
      </c>
      <c r="J42" s="12">
        <f t="shared" si="6"/>
        <v>0</v>
      </c>
      <c r="K42" s="12">
        <f t="shared" si="6"/>
        <v>30</v>
      </c>
      <c r="L42" s="12">
        <f t="shared" si="6"/>
        <v>30</v>
      </c>
      <c r="M42" s="12">
        <f t="shared" si="6"/>
        <v>0</v>
      </c>
      <c r="N42" s="12"/>
    </row>
    <row r="43" spans="1:14" s="17" customFormat="1" x14ac:dyDescent="0.2">
      <c r="A43" s="40">
        <v>30</v>
      </c>
      <c r="B43" s="44" t="s">
        <v>98</v>
      </c>
      <c r="C43" s="45" t="s">
        <v>272</v>
      </c>
      <c r="D43" s="45">
        <v>2</v>
      </c>
      <c r="E43" s="45">
        <v>30</v>
      </c>
      <c r="F43" s="42">
        <v>15</v>
      </c>
      <c r="G43" s="42">
        <v>13</v>
      </c>
      <c r="H43" s="42">
        <v>2</v>
      </c>
      <c r="I43" s="42"/>
      <c r="J43" s="51"/>
      <c r="K43" s="42"/>
      <c r="L43" s="42">
        <f>E43</f>
        <v>30</v>
      </c>
      <c r="M43" s="42"/>
      <c r="N43" s="42"/>
    </row>
    <row r="44" spans="1:14" s="16" customFormat="1" x14ac:dyDescent="0.2">
      <c r="A44" s="40">
        <v>31</v>
      </c>
      <c r="B44" s="44" t="s">
        <v>97</v>
      </c>
      <c r="C44" s="45" t="s">
        <v>272</v>
      </c>
      <c r="D44" s="45">
        <v>2</v>
      </c>
      <c r="E44" s="45">
        <v>30</v>
      </c>
      <c r="F44" s="42">
        <v>15</v>
      </c>
      <c r="G44" s="42">
        <v>13</v>
      </c>
      <c r="H44" s="42">
        <v>2</v>
      </c>
      <c r="I44" s="42"/>
      <c r="J44" s="51"/>
      <c r="K44" s="42">
        <f>E44</f>
        <v>30</v>
      </c>
      <c r="L44" s="42"/>
      <c r="M44" s="42"/>
      <c r="N44" s="42"/>
    </row>
    <row r="45" spans="1:14" s="17" customFormat="1" ht="31.5" x14ac:dyDescent="0.2">
      <c r="A45" s="32" t="s">
        <v>60</v>
      </c>
      <c r="B45" s="39" t="s">
        <v>698</v>
      </c>
      <c r="C45" s="12"/>
      <c r="D45" s="12">
        <f>D46+D47</f>
        <v>10</v>
      </c>
      <c r="E45" s="12">
        <f t="shared" ref="E45:M45" si="7">E46+E47</f>
        <v>375</v>
      </c>
      <c r="F45" s="12">
        <f t="shared" si="7"/>
        <v>70</v>
      </c>
      <c r="G45" s="12">
        <f t="shared" si="7"/>
        <v>300</v>
      </c>
      <c r="H45" s="12">
        <f t="shared" si="7"/>
        <v>5</v>
      </c>
      <c r="I45" s="12">
        <f t="shared" si="7"/>
        <v>0</v>
      </c>
      <c r="J45" s="12">
        <f t="shared" si="7"/>
        <v>0</v>
      </c>
      <c r="K45" s="12">
        <f t="shared" si="7"/>
        <v>0</v>
      </c>
      <c r="L45" s="12">
        <f t="shared" si="7"/>
        <v>0</v>
      </c>
      <c r="M45" s="12">
        <f t="shared" si="7"/>
        <v>375</v>
      </c>
      <c r="N45" s="12"/>
    </row>
    <row r="46" spans="1:14" s="16" customFormat="1" x14ac:dyDescent="0.2">
      <c r="A46" s="40">
        <v>32</v>
      </c>
      <c r="B46" s="50" t="s">
        <v>63</v>
      </c>
      <c r="C46" s="42" t="s">
        <v>274</v>
      </c>
      <c r="D46" s="42">
        <v>5</v>
      </c>
      <c r="E46" s="42">
        <f>D46*45</f>
        <v>225</v>
      </c>
      <c r="F46" s="40">
        <v>10</v>
      </c>
      <c r="G46" s="40">
        <v>215</v>
      </c>
      <c r="H46" s="40"/>
      <c r="I46" s="42"/>
      <c r="J46" s="51"/>
      <c r="K46" s="42"/>
      <c r="L46" s="42"/>
      <c r="M46" s="42">
        <v>225</v>
      </c>
      <c r="N46" s="42"/>
    </row>
    <row r="47" spans="1:14" s="17" customFormat="1" ht="31.5" x14ac:dyDescent="0.2">
      <c r="A47" s="40">
        <v>33</v>
      </c>
      <c r="B47" s="50" t="s">
        <v>703</v>
      </c>
      <c r="C47" s="42" t="s">
        <v>274</v>
      </c>
      <c r="D47" s="42">
        <v>5</v>
      </c>
      <c r="E47" s="42">
        <v>150</v>
      </c>
      <c r="F47" s="40">
        <f>F52+F50</f>
        <v>60</v>
      </c>
      <c r="G47" s="40">
        <f>G52+G50</f>
        <v>85</v>
      </c>
      <c r="H47" s="40">
        <f>H52+H50</f>
        <v>5</v>
      </c>
      <c r="I47" s="42"/>
      <c r="J47" s="51"/>
      <c r="K47" s="42"/>
      <c r="L47" s="42"/>
      <c r="M47" s="42">
        <f>E47</f>
        <v>150</v>
      </c>
      <c r="N47" s="42"/>
    </row>
    <row r="48" spans="1:14" s="116" customFormat="1" x14ac:dyDescent="0.25">
      <c r="A48" s="40" t="s">
        <v>150</v>
      </c>
      <c r="B48" s="50" t="s">
        <v>101</v>
      </c>
      <c r="C48" s="42"/>
      <c r="D48" s="42"/>
      <c r="E48" s="42"/>
      <c r="F48" s="40"/>
      <c r="G48" s="40"/>
      <c r="H48" s="40"/>
      <c r="I48" s="42"/>
      <c r="J48" s="51"/>
      <c r="K48" s="42"/>
      <c r="L48" s="42"/>
      <c r="M48" s="42"/>
      <c r="N48" s="42"/>
    </row>
    <row r="49" spans="1:14" s="116" customFormat="1" x14ac:dyDescent="0.25">
      <c r="A49" s="40" t="s">
        <v>151</v>
      </c>
      <c r="B49" s="50" t="s">
        <v>675</v>
      </c>
      <c r="C49" s="42"/>
      <c r="D49" s="42"/>
      <c r="E49" s="42"/>
      <c r="F49" s="40"/>
      <c r="G49" s="40"/>
      <c r="H49" s="40"/>
      <c r="I49" s="42"/>
      <c r="J49" s="51"/>
      <c r="K49" s="42"/>
      <c r="L49" s="42"/>
      <c r="M49" s="42"/>
      <c r="N49" s="42"/>
    </row>
    <row r="50" spans="1:14" s="116" customFormat="1" x14ac:dyDescent="0.25">
      <c r="A50" s="40"/>
      <c r="B50" s="44" t="s">
        <v>87</v>
      </c>
      <c r="C50" s="45" t="s">
        <v>275</v>
      </c>
      <c r="D50" s="45">
        <v>2</v>
      </c>
      <c r="E50" s="42">
        <v>60</v>
      </c>
      <c r="F50" s="40">
        <v>30</v>
      </c>
      <c r="G50" s="40">
        <v>28</v>
      </c>
      <c r="H50" s="40">
        <v>2</v>
      </c>
      <c r="I50" s="42"/>
      <c r="J50" s="51"/>
      <c r="K50" s="42"/>
      <c r="L50" s="42"/>
      <c r="M50" s="42"/>
      <c r="N50" s="42"/>
    </row>
    <row r="51" spans="1:14" s="18" customFormat="1" x14ac:dyDescent="0.25">
      <c r="A51" s="40"/>
      <c r="B51" s="142" t="s">
        <v>451</v>
      </c>
      <c r="C51" s="45" t="s">
        <v>275</v>
      </c>
      <c r="D51" s="143">
        <v>3</v>
      </c>
      <c r="E51" s="143">
        <v>60</v>
      </c>
      <c r="F51" s="144">
        <v>30</v>
      </c>
      <c r="G51" s="144">
        <v>27</v>
      </c>
      <c r="H51" s="144">
        <v>3</v>
      </c>
      <c r="I51" s="145"/>
      <c r="J51" s="145"/>
      <c r="K51" s="145"/>
      <c r="L51" s="145">
        <f>E51</f>
        <v>60</v>
      </c>
      <c r="M51" s="211"/>
      <c r="N51" s="42"/>
    </row>
    <row r="52" spans="1:14" ht="15.75" customHeight="1" x14ac:dyDescent="0.25">
      <c r="A52" s="40"/>
      <c r="B52" s="53" t="s">
        <v>153</v>
      </c>
      <c r="C52" s="45" t="s">
        <v>275</v>
      </c>
      <c r="D52" s="42">
        <v>3</v>
      </c>
      <c r="E52" s="42">
        <v>90</v>
      </c>
      <c r="F52" s="40">
        <v>30</v>
      </c>
      <c r="G52" s="40">
        <v>57</v>
      </c>
      <c r="H52" s="40">
        <v>3</v>
      </c>
      <c r="I52" s="42"/>
      <c r="J52" s="51"/>
      <c r="K52" s="42"/>
      <c r="L52" s="42"/>
      <c r="M52" s="42"/>
      <c r="N52" s="32"/>
    </row>
    <row r="53" spans="1:14" ht="15.75" customHeight="1" x14ac:dyDescent="0.25">
      <c r="A53" s="268" t="s">
        <v>140</v>
      </c>
      <c r="B53" s="269"/>
      <c r="C53" s="26"/>
      <c r="D53" s="32">
        <f t="shared" ref="D53:M53" si="8">D45+D17+D9</f>
        <v>97</v>
      </c>
      <c r="E53" s="32">
        <f t="shared" si="8"/>
        <v>2205</v>
      </c>
      <c r="F53" s="32">
        <f t="shared" si="8"/>
        <v>827</v>
      </c>
      <c r="G53" s="32">
        <f t="shared" si="8"/>
        <v>1283</v>
      </c>
      <c r="H53" s="32">
        <f t="shared" si="8"/>
        <v>95</v>
      </c>
      <c r="I53" s="32">
        <f t="shared" si="8"/>
        <v>450</v>
      </c>
      <c r="J53" s="32">
        <f t="shared" si="8"/>
        <v>480</v>
      </c>
      <c r="K53" s="32">
        <f t="shared" si="8"/>
        <v>480</v>
      </c>
      <c r="L53" s="32">
        <f t="shared" si="8"/>
        <v>420</v>
      </c>
      <c r="M53" s="32">
        <f t="shared" si="8"/>
        <v>375</v>
      </c>
      <c r="N53" s="42"/>
    </row>
    <row r="54" spans="1:14" s="147" customFormat="1" ht="35.25" customHeight="1" x14ac:dyDescent="0.25">
      <c r="A54" s="261" t="s">
        <v>570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</row>
    <row r="55" spans="1:14" s="147" customFormat="1" ht="16.5" x14ac:dyDescent="0.25">
      <c r="A55" s="148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</row>
    <row r="56" spans="1:14" ht="16.5" x14ac:dyDescent="0.25">
      <c r="A56" s="148"/>
      <c r="B56" s="147"/>
      <c r="C56" s="146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</row>
    <row r="57" spans="1:14" ht="16.5" x14ac:dyDescent="0.25">
      <c r="A57" s="105"/>
      <c r="B57" s="149"/>
      <c r="D57" s="105"/>
      <c r="E57" s="105"/>
      <c r="F57" s="105"/>
      <c r="G57" s="105"/>
      <c r="H57" s="105"/>
      <c r="I57" s="105"/>
      <c r="J57" s="105"/>
      <c r="K57" s="105"/>
      <c r="L57" s="105"/>
      <c r="M57" s="105"/>
    </row>
    <row r="58" spans="1:14" x14ac:dyDescent="0.25">
      <c r="A58" s="105"/>
      <c r="B58" s="106"/>
      <c r="D58" s="105"/>
      <c r="E58" s="105"/>
      <c r="F58" s="105"/>
      <c r="G58" s="105"/>
      <c r="H58" s="105"/>
      <c r="I58" s="105"/>
      <c r="J58" s="105"/>
      <c r="K58" s="105"/>
      <c r="L58" s="105"/>
      <c r="M58" s="105"/>
    </row>
  </sheetData>
  <mergeCells count="14">
    <mergeCell ref="B55:N55"/>
    <mergeCell ref="A1:H1"/>
    <mergeCell ref="A2:H2"/>
    <mergeCell ref="A3:H3"/>
    <mergeCell ref="A4:M4"/>
    <mergeCell ref="A5:M5"/>
    <mergeCell ref="C7:C8"/>
    <mergeCell ref="A7:A8"/>
    <mergeCell ref="B7:B8"/>
    <mergeCell ref="D7:D8"/>
    <mergeCell ref="E7:H7"/>
    <mergeCell ref="A54:N54"/>
    <mergeCell ref="N7:N8"/>
    <mergeCell ref="A53:B53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84109-FE9B-4E44-889D-2E7938000FAF}">
  <sheetPr>
    <tabColor rgb="FFFF0000"/>
  </sheetPr>
  <dimension ref="A1:P54"/>
  <sheetViews>
    <sheetView zoomScaleNormal="100" workbookViewId="0">
      <selection activeCell="P14" sqref="P14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164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270</v>
      </c>
      <c r="J9" s="77">
        <f t="shared" si="0"/>
        <v>165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6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f>E10</f>
        <v>75</v>
      </c>
      <c r="J10" s="40"/>
      <c r="K10" s="40"/>
      <c r="L10" s="40"/>
      <c r="M10" s="40"/>
      <c r="N10" s="40"/>
    </row>
    <row r="11" spans="1:16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f>E11</f>
        <v>75</v>
      </c>
      <c r="K11" s="40"/>
      <c r="L11" s="40"/>
      <c r="M11" s="40"/>
      <c r="N11" s="40"/>
    </row>
    <row r="12" spans="1:16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f>E12</f>
        <v>30</v>
      </c>
      <c r="J12" s="40"/>
      <c r="K12" s="40"/>
      <c r="L12" s="40"/>
      <c r="M12" s="40"/>
      <c r="N12" s="40"/>
    </row>
    <row r="13" spans="1:16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30</v>
      </c>
      <c r="J13" s="40">
        <v>30</v>
      </c>
      <c r="K13" s="40"/>
      <c r="L13" s="40"/>
      <c r="M13" s="40"/>
      <c r="N13" s="40"/>
    </row>
    <row r="14" spans="1:16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f>E14</f>
        <v>60</v>
      </c>
      <c r="J14" s="40"/>
      <c r="K14" s="40"/>
      <c r="L14" s="40"/>
      <c r="M14" s="40"/>
      <c r="N14" s="40"/>
    </row>
    <row r="15" spans="1:16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f>E15</f>
        <v>60</v>
      </c>
      <c r="K15" s="40"/>
      <c r="L15" s="40"/>
      <c r="M15" s="40"/>
      <c r="N15" s="40"/>
    </row>
    <row r="16" spans="1:16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f>E16</f>
        <v>75</v>
      </c>
      <c r="J16" s="40"/>
      <c r="K16" s="40"/>
      <c r="L16" s="40"/>
      <c r="M16" s="40"/>
      <c r="N16" s="40"/>
    </row>
    <row r="17" spans="1:14" s="16" customFormat="1" x14ac:dyDescent="0.2">
      <c r="A17" s="59" t="s">
        <v>29</v>
      </c>
      <c r="B17" s="39" t="s">
        <v>103</v>
      </c>
      <c r="C17" s="12"/>
      <c r="D17" s="12">
        <f t="shared" ref="D17:M17" si="1">D18+D25+D41</f>
        <v>65</v>
      </c>
      <c r="E17" s="12">
        <f t="shared" si="1"/>
        <v>1357</v>
      </c>
      <c r="F17" s="12">
        <f t="shared" si="1"/>
        <v>538</v>
      </c>
      <c r="G17" s="12">
        <f t="shared" si="1"/>
        <v>765</v>
      </c>
      <c r="H17" s="12">
        <f t="shared" si="1"/>
        <v>54</v>
      </c>
      <c r="I17" s="12">
        <f t="shared" si="1"/>
        <v>180</v>
      </c>
      <c r="J17" s="12">
        <f t="shared" si="1"/>
        <v>270</v>
      </c>
      <c r="K17" s="12">
        <f t="shared" si="1"/>
        <v>457</v>
      </c>
      <c r="L17" s="12">
        <f t="shared" si="1"/>
        <v>450</v>
      </c>
      <c r="M17" s="12">
        <f t="shared" si="1"/>
        <v>0</v>
      </c>
      <c r="N17" s="12"/>
    </row>
    <row r="18" spans="1:14" s="17" customFormat="1" x14ac:dyDescent="0.2">
      <c r="A18" s="59" t="s">
        <v>31</v>
      </c>
      <c r="B18" s="39" t="s">
        <v>32</v>
      </c>
      <c r="C18" s="12"/>
      <c r="D18" s="12">
        <f t="shared" ref="D18:M18" si="2">SUM(D19:D24)</f>
        <v>16</v>
      </c>
      <c r="E18" s="12">
        <f t="shared" si="2"/>
        <v>300</v>
      </c>
      <c r="F18" s="12">
        <f t="shared" si="2"/>
        <v>150</v>
      </c>
      <c r="G18" s="12">
        <f t="shared" si="2"/>
        <v>137</v>
      </c>
      <c r="H18" s="12">
        <f t="shared" si="2"/>
        <v>13</v>
      </c>
      <c r="I18" s="12">
        <f t="shared" si="2"/>
        <v>180</v>
      </c>
      <c r="J18" s="12">
        <f t="shared" si="2"/>
        <v>30</v>
      </c>
      <c r="K18" s="12">
        <f t="shared" si="2"/>
        <v>60</v>
      </c>
      <c r="L18" s="12">
        <f t="shared" si="2"/>
        <v>30</v>
      </c>
      <c r="M18" s="12">
        <f t="shared" si="2"/>
        <v>0</v>
      </c>
      <c r="N18" s="12"/>
    </row>
    <row r="19" spans="1:14" s="17" customFormat="1" x14ac:dyDescent="0.2">
      <c r="A19" s="35">
        <v>8</v>
      </c>
      <c r="B19" s="44" t="s">
        <v>74</v>
      </c>
      <c r="C19" s="45" t="s">
        <v>272</v>
      </c>
      <c r="D19" s="45">
        <v>3</v>
      </c>
      <c r="E19" s="60">
        <v>60</v>
      </c>
      <c r="F19" s="33">
        <v>30</v>
      </c>
      <c r="G19" s="33">
        <v>28</v>
      </c>
      <c r="H19" s="33">
        <v>2</v>
      </c>
      <c r="I19" s="33">
        <f>E19</f>
        <v>60</v>
      </c>
      <c r="J19" s="33"/>
      <c r="K19" s="33"/>
      <c r="L19" s="33"/>
      <c r="M19" s="42"/>
      <c r="N19" s="42"/>
    </row>
    <row r="20" spans="1:14" s="17" customFormat="1" x14ac:dyDescent="0.2">
      <c r="A20" s="35">
        <v>10</v>
      </c>
      <c r="B20" s="44" t="s">
        <v>76</v>
      </c>
      <c r="C20" s="45" t="s">
        <v>272</v>
      </c>
      <c r="D20" s="60">
        <v>3</v>
      </c>
      <c r="E20" s="60">
        <v>60</v>
      </c>
      <c r="F20" s="33">
        <v>30</v>
      </c>
      <c r="G20" s="33">
        <v>28</v>
      </c>
      <c r="H20" s="33">
        <v>2</v>
      </c>
      <c r="I20" s="33">
        <f>E20</f>
        <v>60</v>
      </c>
      <c r="J20" s="33"/>
      <c r="K20" s="33"/>
      <c r="L20" s="33"/>
      <c r="M20" s="42"/>
      <c r="N20" s="42"/>
    </row>
    <row r="21" spans="1:14" s="17" customFormat="1" x14ac:dyDescent="0.2">
      <c r="A21" s="35">
        <v>11</v>
      </c>
      <c r="B21" s="44" t="s">
        <v>77</v>
      </c>
      <c r="C21" s="45" t="s">
        <v>272</v>
      </c>
      <c r="D21" s="60">
        <v>3</v>
      </c>
      <c r="E21" s="60">
        <v>60</v>
      </c>
      <c r="F21" s="33">
        <v>30</v>
      </c>
      <c r="G21" s="33">
        <v>28</v>
      </c>
      <c r="H21" s="33">
        <v>2</v>
      </c>
      <c r="I21" s="33">
        <f>E21</f>
        <v>60</v>
      </c>
      <c r="J21" s="33"/>
      <c r="K21" s="33"/>
      <c r="L21" s="33"/>
      <c r="M21" s="42"/>
      <c r="N21" s="42"/>
    </row>
    <row r="22" spans="1:14" s="17" customFormat="1" x14ac:dyDescent="0.2">
      <c r="A22" s="35">
        <v>12</v>
      </c>
      <c r="B22" s="44" t="s">
        <v>78</v>
      </c>
      <c r="C22" s="45" t="s">
        <v>272</v>
      </c>
      <c r="D22" s="60">
        <v>2</v>
      </c>
      <c r="E22" s="60">
        <v>30</v>
      </c>
      <c r="F22" s="33">
        <v>15</v>
      </c>
      <c r="G22" s="33">
        <v>13</v>
      </c>
      <c r="H22" s="33">
        <v>2</v>
      </c>
      <c r="I22" s="33"/>
      <c r="J22" s="33">
        <f>E22</f>
        <v>30</v>
      </c>
      <c r="K22" s="33"/>
      <c r="L22" s="33"/>
      <c r="M22" s="42"/>
      <c r="N22" s="42"/>
    </row>
    <row r="23" spans="1:14" s="16" customFormat="1" x14ac:dyDescent="0.2">
      <c r="A23" s="35">
        <v>13</v>
      </c>
      <c r="B23" s="44" t="s">
        <v>79</v>
      </c>
      <c r="C23" s="45" t="s">
        <v>272</v>
      </c>
      <c r="D23" s="60">
        <v>3</v>
      </c>
      <c r="E23" s="60">
        <v>60</v>
      </c>
      <c r="F23" s="33">
        <v>30</v>
      </c>
      <c r="G23" s="33">
        <v>27</v>
      </c>
      <c r="H23" s="33">
        <v>3</v>
      </c>
      <c r="I23" s="33"/>
      <c r="J23" s="33"/>
      <c r="K23" s="33">
        <f>E23</f>
        <v>60</v>
      </c>
      <c r="L23" s="33"/>
      <c r="M23" s="42"/>
      <c r="N23" s="42"/>
    </row>
    <row r="24" spans="1:14" s="16" customFormat="1" x14ac:dyDescent="0.2">
      <c r="A24" s="35">
        <v>9</v>
      </c>
      <c r="B24" s="44" t="s">
        <v>75</v>
      </c>
      <c r="C24" s="45" t="s">
        <v>272</v>
      </c>
      <c r="D24" s="45">
        <v>2</v>
      </c>
      <c r="E24" s="60">
        <v>30</v>
      </c>
      <c r="F24" s="33">
        <v>15</v>
      </c>
      <c r="G24" s="33">
        <v>13</v>
      </c>
      <c r="H24" s="33">
        <v>2</v>
      </c>
      <c r="I24" s="33"/>
      <c r="J24" s="33"/>
      <c r="K24" s="33"/>
      <c r="L24" s="33">
        <f>E24</f>
        <v>30</v>
      </c>
      <c r="M24" s="42"/>
      <c r="N24" s="42"/>
    </row>
    <row r="25" spans="1:14" s="17" customFormat="1" x14ac:dyDescent="0.2">
      <c r="A25" s="59" t="s">
        <v>42</v>
      </c>
      <c r="B25" s="39" t="s">
        <v>43</v>
      </c>
      <c r="C25" s="12"/>
      <c r="D25" s="12">
        <f t="shared" ref="D25:M25" si="3">SUM(D26:D40)</f>
        <v>45</v>
      </c>
      <c r="E25" s="12">
        <f t="shared" si="3"/>
        <v>997</v>
      </c>
      <c r="F25" s="12">
        <f t="shared" si="3"/>
        <v>358</v>
      </c>
      <c r="G25" s="12">
        <f t="shared" si="3"/>
        <v>602</v>
      </c>
      <c r="H25" s="12">
        <f t="shared" si="3"/>
        <v>37</v>
      </c>
      <c r="I25" s="12">
        <f t="shared" si="3"/>
        <v>0</v>
      </c>
      <c r="J25" s="12">
        <f t="shared" si="3"/>
        <v>240</v>
      </c>
      <c r="K25" s="12">
        <f t="shared" si="3"/>
        <v>397</v>
      </c>
      <c r="L25" s="12">
        <f t="shared" si="3"/>
        <v>360</v>
      </c>
      <c r="M25" s="12">
        <f t="shared" si="3"/>
        <v>0</v>
      </c>
      <c r="N25" s="12"/>
    </row>
    <row r="26" spans="1:14" s="16" customFormat="1" x14ac:dyDescent="0.2">
      <c r="A26" s="35">
        <v>14</v>
      </c>
      <c r="B26" s="44" t="s">
        <v>155</v>
      </c>
      <c r="C26" s="45" t="s">
        <v>272</v>
      </c>
      <c r="D26" s="45">
        <v>3</v>
      </c>
      <c r="E26" s="60">
        <v>60</v>
      </c>
      <c r="F26" s="33">
        <v>30</v>
      </c>
      <c r="G26" s="33">
        <v>28</v>
      </c>
      <c r="H26" s="33">
        <v>2</v>
      </c>
      <c r="I26" s="33"/>
      <c r="J26" s="33">
        <f>E26</f>
        <v>60</v>
      </c>
      <c r="K26" s="33"/>
      <c r="L26" s="33"/>
      <c r="M26" s="42"/>
      <c r="N26" s="42"/>
    </row>
    <row r="27" spans="1:14" s="16" customFormat="1" x14ac:dyDescent="0.2">
      <c r="A27" s="35">
        <v>19</v>
      </c>
      <c r="B27" s="44" t="s">
        <v>158</v>
      </c>
      <c r="C27" s="45" t="s">
        <v>272</v>
      </c>
      <c r="D27" s="60">
        <v>2</v>
      </c>
      <c r="E27" s="60">
        <v>45</v>
      </c>
      <c r="F27" s="33">
        <v>15</v>
      </c>
      <c r="G27" s="33">
        <v>28</v>
      </c>
      <c r="H27" s="33">
        <v>2</v>
      </c>
      <c r="I27" s="33"/>
      <c r="J27" s="33">
        <f>E27</f>
        <v>45</v>
      </c>
      <c r="K27" s="33"/>
      <c r="L27" s="33"/>
      <c r="M27" s="42"/>
      <c r="N27" s="42"/>
    </row>
    <row r="28" spans="1:14" s="16" customFormat="1" x14ac:dyDescent="0.2">
      <c r="A28" s="35">
        <v>15</v>
      </c>
      <c r="B28" s="44" t="s">
        <v>81</v>
      </c>
      <c r="C28" s="151" t="s">
        <v>272</v>
      </c>
      <c r="D28" s="45">
        <v>3</v>
      </c>
      <c r="E28" s="60">
        <v>45</v>
      </c>
      <c r="F28" s="33">
        <v>30</v>
      </c>
      <c r="G28" s="33">
        <v>13</v>
      </c>
      <c r="H28" s="33">
        <v>2</v>
      </c>
      <c r="I28" s="33"/>
      <c r="J28" s="33">
        <f>E28</f>
        <v>45</v>
      </c>
      <c r="K28" s="33"/>
      <c r="L28" s="33"/>
      <c r="M28" s="42"/>
      <c r="N28" s="42"/>
    </row>
    <row r="29" spans="1:14" s="16" customFormat="1" x14ac:dyDescent="0.2">
      <c r="A29" s="35">
        <v>16</v>
      </c>
      <c r="B29" s="44" t="s">
        <v>156</v>
      </c>
      <c r="C29" s="151" t="s">
        <v>272</v>
      </c>
      <c r="D29" s="60">
        <v>4</v>
      </c>
      <c r="E29" s="60">
        <v>90</v>
      </c>
      <c r="F29" s="33">
        <v>30</v>
      </c>
      <c r="G29" s="33">
        <v>57</v>
      </c>
      <c r="H29" s="33">
        <v>3</v>
      </c>
      <c r="I29" s="33"/>
      <c r="J29" s="33">
        <f>E29</f>
        <v>90</v>
      </c>
      <c r="K29" s="33"/>
      <c r="L29" s="33"/>
      <c r="M29" s="42"/>
      <c r="N29" s="42"/>
    </row>
    <row r="30" spans="1:14" s="17" customFormat="1" x14ac:dyDescent="0.2">
      <c r="A30" s="35">
        <v>22</v>
      </c>
      <c r="B30" s="142" t="s">
        <v>491</v>
      </c>
      <c r="C30" s="40" t="s">
        <v>275</v>
      </c>
      <c r="D30" s="143">
        <v>3</v>
      </c>
      <c r="E30" s="143">
        <v>52</v>
      </c>
      <c r="F30" s="144">
        <v>33</v>
      </c>
      <c r="G30" s="144">
        <v>16</v>
      </c>
      <c r="H30" s="144">
        <v>3</v>
      </c>
      <c r="I30" s="145"/>
      <c r="J30" s="145"/>
      <c r="K30" s="145">
        <f>E30</f>
        <v>52</v>
      </c>
      <c r="L30" s="145"/>
      <c r="M30" s="145"/>
      <c r="N30" s="145" t="s">
        <v>492</v>
      </c>
    </row>
    <row r="31" spans="1:14" s="16" customFormat="1" x14ac:dyDescent="0.2">
      <c r="A31" s="35">
        <v>17</v>
      </c>
      <c r="B31" s="44" t="s">
        <v>143</v>
      </c>
      <c r="C31" s="151" t="s">
        <v>272</v>
      </c>
      <c r="D31" s="60">
        <v>3</v>
      </c>
      <c r="E31" s="60">
        <v>60</v>
      </c>
      <c r="F31" s="33">
        <v>30</v>
      </c>
      <c r="G31" s="33">
        <v>28</v>
      </c>
      <c r="H31" s="33">
        <v>2</v>
      </c>
      <c r="I31" s="33"/>
      <c r="J31" s="33"/>
      <c r="K31" s="33">
        <f t="shared" ref="K31" si="4">E31</f>
        <v>60</v>
      </c>
      <c r="L31" s="33"/>
      <c r="M31" s="42"/>
      <c r="N31" s="42"/>
    </row>
    <row r="32" spans="1:14" s="16" customFormat="1" x14ac:dyDescent="0.2">
      <c r="A32" s="35">
        <v>18</v>
      </c>
      <c r="B32" s="44" t="s">
        <v>157</v>
      </c>
      <c r="C32" s="151" t="s">
        <v>272</v>
      </c>
      <c r="D32" s="60">
        <v>2</v>
      </c>
      <c r="E32" s="60">
        <v>30</v>
      </c>
      <c r="F32" s="33">
        <v>15</v>
      </c>
      <c r="G32" s="33">
        <v>13</v>
      </c>
      <c r="H32" s="33">
        <v>2</v>
      </c>
      <c r="I32" s="33"/>
      <c r="J32" s="33"/>
      <c r="K32" s="33">
        <f>E32</f>
        <v>30</v>
      </c>
      <c r="L32" s="33"/>
      <c r="M32" s="42"/>
      <c r="N32" s="42"/>
    </row>
    <row r="33" spans="1:14" s="16" customFormat="1" x14ac:dyDescent="0.2">
      <c r="A33" s="35">
        <v>27</v>
      </c>
      <c r="B33" s="44" t="s">
        <v>93</v>
      </c>
      <c r="C33" s="151" t="s">
        <v>272</v>
      </c>
      <c r="D33" s="60">
        <v>2</v>
      </c>
      <c r="E33" s="60">
        <v>30</v>
      </c>
      <c r="F33" s="33">
        <v>15</v>
      </c>
      <c r="G33" s="33">
        <v>13</v>
      </c>
      <c r="H33" s="33">
        <v>2</v>
      </c>
      <c r="I33" s="33"/>
      <c r="J33" s="33"/>
      <c r="K33" s="33">
        <f>E33</f>
        <v>30</v>
      </c>
      <c r="L33" s="33"/>
      <c r="M33" s="42"/>
      <c r="N33" s="42"/>
    </row>
    <row r="34" spans="1:14" s="16" customFormat="1" x14ac:dyDescent="0.2">
      <c r="A34" s="35">
        <v>25</v>
      </c>
      <c r="B34" s="44" t="s">
        <v>160</v>
      </c>
      <c r="C34" s="151" t="s">
        <v>274</v>
      </c>
      <c r="D34" s="45">
        <v>5</v>
      </c>
      <c r="E34" s="60">
        <v>225</v>
      </c>
      <c r="F34" s="33"/>
      <c r="G34" s="33">
        <v>220</v>
      </c>
      <c r="H34" s="33">
        <v>5</v>
      </c>
      <c r="I34" s="33"/>
      <c r="J34" s="33"/>
      <c r="K34" s="33">
        <f>E34</f>
        <v>225</v>
      </c>
      <c r="L34" s="33"/>
      <c r="M34" s="42"/>
      <c r="N34" s="42"/>
    </row>
    <row r="35" spans="1:14" s="16" customFormat="1" x14ac:dyDescent="0.2">
      <c r="A35" s="35">
        <v>23</v>
      </c>
      <c r="B35" s="44" t="s">
        <v>159</v>
      </c>
      <c r="C35" s="151" t="s">
        <v>272</v>
      </c>
      <c r="D35" s="60">
        <v>4</v>
      </c>
      <c r="E35" s="60">
        <v>90</v>
      </c>
      <c r="F35" s="33">
        <v>30</v>
      </c>
      <c r="G35" s="33">
        <v>57</v>
      </c>
      <c r="H35" s="33">
        <v>3</v>
      </c>
      <c r="I35" s="33"/>
      <c r="J35" s="33"/>
      <c r="K35" s="33"/>
      <c r="L35" s="33">
        <f t="shared" ref="L35:L40" si="5">E35</f>
        <v>90</v>
      </c>
      <c r="M35" s="42"/>
      <c r="N35" s="42"/>
    </row>
    <row r="36" spans="1:14" s="17" customFormat="1" ht="27.75" customHeight="1" x14ac:dyDescent="0.2">
      <c r="A36" s="35">
        <v>20</v>
      </c>
      <c r="B36" s="44" t="s">
        <v>86</v>
      </c>
      <c r="C36" s="151" t="s">
        <v>272</v>
      </c>
      <c r="D36" s="60">
        <v>3</v>
      </c>
      <c r="E36" s="60">
        <v>60</v>
      </c>
      <c r="F36" s="33">
        <v>30</v>
      </c>
      <c r="G36" s="33">
        <v>28</v>
      </c>
      <c r="H36" s="33">
        <v>2</v>
      </c>
      <c r="I36" s="33"/>
      <c r="J36" s="33"/>
      <c r="K36" s="33"/>
      <c r="L36" s="33">
        <f t="shared" si="5"/>
        <v>60</v>
      </c>
      <c r="M36" s="42"/>
      <c r="N36" s="42"/>
    </row>
    <row r="37" spans="1:14" s="17" customFormat="1" x14ac:dyDescent="0.2">
      <c r="A37" s="35">
        <v>21</v>
      </c>
      <c r="B37" s="44" t="s">
        <v>87</v>
      </c>
      <c r="C37" s="151" t="s">
        <v>272</v>
      </c>
      <c r="D37" s="45">
        <v>3</v>
      </c>
      <c r="E37" s="60">
        <v>60</v>
      </c>
      <c r="F37" s="33">
        <v>30</v>
      </c>
      <c r="G37" s="33">
        <v>28</v>
      </c>
      <c r="H37" s="33">
        <v>2</v>
      </c>
      <c r="I37" s="33"/>
      <c r="J37" s="33"/>
      <c r="K37" s="33"/>
      <c r="L37" s="33">
        <f t="shared" si="5"/>
        <v>60</v>
      </c>
      <c r="M37" s="42"/>
      <c r="N37" s="42"/>
    </row>
    <row r="38" spans="1:14" s="17" customFormat="1" x14ac:dyDescent="0.2">
      <c r="A38" s="35">
        <v>24</v>
      </c>
      <c r="B38" s="44" t="s">
        <v>452</v>
      </c>
      <c r="C38" s="151" t="s">
        <v>272</v>
      </c>
      <c r="D38" s="60">
        <v>3</v>
      </c>
      <c r="E38" s="60">
        <v>45</v>
      </c>
      <c r="F38" s="33">
        <v>30</v>
      </c>
      <c r="G38" s="33">
        <v>13</v>
      </c>
      <c r="H38" s="33">
        <v>2</v>
      </c>
      <c r="I38" s="33"/>
      <c r="J38" s="33"/>
      <c r="K38" s="33"/>
      <c r="L38" s="33">
        <f t="shared" si="5"/>
        <v>45</v>
      </c>
      <c r="M38" s="42"/>
      <c r="N38" s="42"/>
    </row>
    <row r="39" spans="1:14" s="17" customFormat="1" x14ac:dyDescent="0.2">
      <c r="A39" s="35">
        <v>26</v>
      </c>
      <c r="B39" s="44" t="s">
        <v>161</v>
      </c>
      <c r="C39" s="151" t="s">
        <v>272</v>
      </c>
      <c r="D39" s="60">
        <v>3</v>
      </c>
      <c r="E39" s="60">
        <v>45</v>
      </c>
      <c r="F39" s="33">
        <v>30</v>
      </c>
      <c r="G39" s="33">
        <v>13</v>
      </c>
      <c r="H39" s="33">
        <v>2</v>
      </c>
      <c r="I39" s="33"/>
      <c r="J39" s="33"/>
      <c r="K39" s="33"/>
      <c r="L39" s="33">
        <f t="shared" si="5"/>
        <v>45</v>
      </c>
      <c r="M39" s="42"/>
      <c r="N39" s="42"/>
    </row>
    <row r="40" spans="1:14" s="16" customFormat="1" x14ac:dyDescent="0.2">
      <c r="A40" s="35">
        <v>28</v>
      </c>
      <c r="B40" s="50" t="s">
        <v>162</v>
      </c>
      <c r="C40" s="40" t="s">
        <v>275</v>
      </c>
      <c r="D40" s="33">
        <v>2</v>
      </c>
      <c r="E40" s="45">
        <v>60</v>
      </c>
      <c r="F40" s="42">
        <v>10</v>
      </c>
      <c r="G40" s="42">
        <v>47</v>
      </c>
      <c r="H40" s="42">
        <v>3</v>
      </c>
      <c r="I40" s="33"/>
      <c r="J40" s="33"/>
      <c r="K40" s="33"/>
      <c r="L40" s="33">
        <f t="shared" si="5"/>
        <v>60</v>
      </c>
      <c r="M40" s="42"/>
      <c r="N40" s="42"/>
    </row>
    <row r="41" spans="1:14" s="16" customFormat="1" x14ac:dyDescent="0.2">
      <c r="A41" s="59" t="s">
        <v>95</v>
      </c>
      <c r="B41" s="39" t="s">
        <v>96</v>
      </c>
      <c r="C41" s="32"/>
      <c r="D41" s="12">
        <v>4</v>
      </c>
      <c r="E41" s="12">
        <v>60</v>
      </c>
      <c r="F41" s="30">
        <v>30</v>
      </c>
      <c r="G41" s="30">
        <v>26</v>
      </c>
      <c r="H41" s="30">
        <v>4</v>
      </c>
      <c r="I41" s="12"/>
      <c r="J41" s="58"/>
      <c r="K41" s="12"/>
      <c r="L41" s="12">
        <f>L42+L43</f>
        <v>60</v>
      </c>
      <c r="M41" s="12"/>
      <c r="N41" s="12"/>
    </row>
    <row r="42" spans="1:14" s="17" customFormat="1" x14ac:dyDescent="0.2">
      <c r="A42" s="35">
        <v>31</v>
      </c>
      <c r="B42" s="44" t="s">
        <v>97</v>
      </c>
      <c r="C42" s="151" t="s">
        <v>272</v>
      </c>
      <c r="D42" s="60">
        <v>2</v>
      </c>
      <c r="E42" s="60">
        <v>30</v>
      </c>
      <c r="F42" s="33">
        <v>15</v>
      </c>
      <c r="G42" s="33">
        <v>13</v>
      </c>
      <c r="H42" s="33">
        <v>2</v>
      </c>
      <c r="I42" s="42"/>
      <c r="J42" s="51"/>
      <c r="K42" s="42"/>
      <c r="L42" s="42">
        <f>E42</f>
        <v>30</v>
      </c>
      <c r="M42" s="42"/>
      <c r="N42" s="42"/>
    </row>
    <row r="43" spans="1:14" s="17" customFormat="1" x14ac:dyDescent="0.2">
      <c r="A43" s="35">
        <v>32</v>
      </c>
      <c r="B43" s="44" t="s">
        <v>98</v>
      </c>
      <c r="C43" s="151" t="s">
        <v>272</v>
      </c>
      <c r="D43" s="60">
        <v>2</v>
      </c>
      <c r="E43" s="60">
        <v>30</v>
      </c>
      <c r="F43" s="33">
        <v>15</v>
      </c>
      <c r="G43" s="33">
        <v>13</v>
      </c>
      <c r="H43" s="33">
        <v>2</v>
      </c>
      <c r="I43" s="42"/>
      <c r="J43" s="51"/>
      <c r="K43" s="42"/>
      <c r="L43" s="42">
        <f>E43</f>
        <v>30</v>
      </c>
      <c r="M43" s="42"/>
      <c r="N43" s="42"/>
    </row>
    <row r="44" spans="1:14" s="16" customFormat="1" x14ac:dyDescent="0.2">
      <c r="A44" s="59" t="s">
        <v>60</v>
      </c>
      <c r="B44" s="39" t="s">
        <v>99</v>
      </c>
      <c r="C44" s="32"/>
      <c r="D44" s="12">
        <f>D45+D46</f>
        <v>10</v>
      </c>
      <c r="E44" s="12">
        <f t="shared" ref="E44:M44" si="6">E45+E46</f>
        <v>450</v>
      </c>
      <c r="F44" s="12">
        <f t="shared" si="6"/>
        <v>10</v>
      </c>
      <c r="G44" s="12">
        <f t="shared" si="6"/>
        <v>440</v>
      </c>
      <c r="H44" s="12">
        <f t="shared" si="6"/>
        <v>0</v>
      </c>
      <c r="I44" s="12">
        <f t="shared" si="6"/>
        <v>0</v>
      </c>
      <c r="J44" s="12">
        <f t="shared" si="6"/>
        <v>0</v>
      </c>
      <c r="K44" s="12">
        <f t="shared" si="6"/>
        <v>0</v>
      </c>
      <c r="L44" s="12">
        <f t="shared" si="6"/>
        <v>0</v>
      </c>
      <c r="M44" s="12">
        <f t="shared" si="6"/>
        <v>450</v>
      </c>
      <c r="N44" s="12"/>
    </row>
    <row r="45" spans="1:14" s="17" customFormat="1" x14ac:dyDescent="0.2">
      <c r="A45" s="35">
        <v>33</v>
      </c>
      <c r="B45" s="50" t="s">
        <v>63</v>
      </c>
      <c r="C45" s="151" t="s">
        <v>5</v>
      </c>
      <c r="D45" s="42">
        <v>5</v>
      </c>
      <c r="E45" s="42">
        <f>D45*45</f>
        <v>225</v>
      </c>
      <c r="F45" s="31">
        <v>10</v>
      </c>
      <c r="G45" s="31">
        <v>215</v>
      </c>
      <c r="H45" s="31"/>
      <c r="I45" s="42"/>
      <c r="J45" s="51"/>
      <c r="K45" s="42"/>
      <c r="L45" s="42"/>
      <c r="M45" s="42">
        <v>225</v>
      </c>
      <c r="N45" s="42"/>
    </row>
    <row r="46" spans="1:14" s="16" customFormat="1" x14ac:dyDescent="0.2">
      <c r="A46" s="35">
        <v>34</v>
      </c>
      <c r="B46" s="50" t="s">
        <v>100</v>
      </c>
      <c r="C46" s="40"/>
      <c r="D46" s="42">
        <v>5</v>
      </c>
      <c r="E46" s="42">
        <v>225</v>
      </c>
      <c r="F46" s="31"/>
      <c r="G46" s="31">
        <v>225</v>
      </c>
      <c r="H46" s="31"/>
      <c r="I46" s="42"/>
      <c r="J46" s="51"/>
      <c r="K46" s="42"/>
      <c r="L46" s="42"/>
      <c r="M46" s="42">
        <f>E46</f>
        <v>225</v>
      </c>
      <c r="N46" s="42"/>
    </row>
    <row r="47" spans="1:14" s="17" customFormat="1" x14ac:dyDescent="0.2">
      <c r="A47" s="35" t="s">
        <v>150</v>
      </c>
      <c r="B47" s="50" t="s">
        <v>101</v>
      </c>
      <c r="C47" s="40"/>
      <c r="D47" s="42"/>
      <c r="E47" s="42">
        <v>225</v>
      </c>
      <c r="F47" s="31"/>
      <c r="G47" s="31">
        <v>225</v>
      </c>
      <c r="H47" s="31"/>
      <c r="I47" s="42"/>
      <c r="J47" s="51"/>
      <c r="K47" s="42"/>
      <c r="L47" s="42"/>
      <c r="M47" s="42"/>
      <c r="N47" s="42"/>
    </row>
    <row r="48" spans="1:14" s="116" customFormat="1" x14ac:dyDescent="0.25">
      <c r="A48" s="35" t="s">
        <v>151</v>
      </c>
      <c r="B48" s="50" t="s">
        <v>152</v>
      </c>
      <c r="C48" s="40"/>
      <c r="D48" s="42"/>
      <c r="E48" s="42"/>
      <c r="F48" s="31"/>
      <c r="G48" s="31"/>
      <c r="H48" s="31"/>
      <c r="I48" s="42"/>
      <c r="J48" s="51"/>
      <c r="K48" s="42"/>
      <c r="L48" s="42"/>
      <c r="M48" s="42"/>
      <c r="N48" s="42"/>
    </row>
    <row r="49" spans="1:14" s="116" customFormat="1" x14ac:dyDescent="0.25">
      <c r="A49" s="35"/>
      <c r="B49" s="53" t="s">
        <v>453</v>
      </c>
      <c r="C49" s="40" t="s">
        <v>275</v>
      </c>
      <c r="D49" s="42">
        <v>3</v>
      </c>
      <c r="E49" s="42">
        <v>90</v>
      </c>
      <c r="F49" s="40">
        <v>30</v>
      </c>
      <c r="G49" s="40">
        <v>57</v>
      </c>
      <c r="H49" s="40">
        <v>3</v>
      </c>
      <c r="I49" s="42"/>
      <c r="J49" s="51"/>
      <c r="K49" s="42"/>
      <c r="L49" s="42"/>
      <c r="M49" s="42"/>
      <c r="N49" s="42"/>
    </row>
    <row r="50" spans="1:14" s="116" customFormat="1" x14ac:dyDescent="0.25">
      <c r="A50" s="35"/>
      <c r="B50" s="53" t="s">
        <v>163</v>
      </c>
      <c r="C50" s="40" t="s">
        <v>275</v>
      </c>
      <c r="D50" s="42">
        <v>2</v>
      </c>
      <c r="E50" s="42">
        <v>60</v>
      </c>
      <c r="F50" s="40">
        <v>30</v>
      </c>
      <c r="G50" s="40">
        <v>28</v>
      </c>
      <c r="H50" s="40">
        <v>2</v>
      </c>
      <c r="I50" s="42"/>
      <c r="J50" s="51"/>
      <c r="K50" s="42"/>
      <c r="L50" s="42"/>
      <c r="M50" s="42"/>
      <c r="N50" s="42"/>
    </row>
    <row r="51" spans="1:14" s="18" customFormat="1" ht="21.75" customHeight="1" x14ac:dyDescent="0.25">
      <c r="A51" s="270" t="s">
        <v>140</v>
      </c>
      <c r="B51" s="271"/>
      <c r="C51" s="27"/>
      <c r="D51" s="30">
        <f t="shared" ref="D51:M51" si="7">D44+D17+D9</f>
        <v>94</v>
      </c>
      <c r="E51" s="30">
        <f t="shared" si="7"/>
        <v>2242</v>
      </c>
      <c r="F51" s="30">
        <f t="shared" si="7"/>
        <v>705</v>
      </c>
      <c r="G51" s="30">
        <f t="shared" si="7"/>
        <v>1460</v>
      </c>
      <c r="H51" s="30">
        <f t="shared" si="7"/>
        <v>77</v>
      </c>
      <c r="I51" s="30">
        <f t="shared" si="7"/>
        <v>450</v>
      </c>
      <c r="J51" s="30">
        <f t="shared" si="7"/>
        <v>435</v>
      </c>
      <c r="K51" s="30">
        <f t="shared" si="7"/>
        <v>457</v>
      </c>
      <c r="L51" s="30">
        <f t="shared" si="7"/>
        <v>450</v>
      </c>
      <c r="M51" s="30">
        <f t="shared" si="7"/>
        <v>450</v>
      </c>
      <c r="N51" s="30"/>
    </row>
    <row r="52" spans="1:14" x14ac:dyDescent="0.25">
      <c r="A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4" s="147" customFormat="1" ht="36.75" customHeight="1" x14ac:dyDescent="0.25">
      <c r="A53" s="261" t="s">
        <v>570</v>
      </c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</row>
    <row r="54" spans="1:14" s="147" customFormat="1" ht="39.75" customHeight="1" x14ac:dyDescent="0.25">
      <c r="A54" s="148"/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</row>
  </sheetData>
  <mergeCells count="14">
    <mergeCell ref="A1:H1"/>
    <mergeCell ref="A2:H2"/>
    <mergeCell ref="A3:H3"/>
    <mergeCell ref="A4:M4"/>
    <mergeCell ref="A5:M5"/>
    <mergeCell ref="B54:N54"/>
    <mergeCell ref="A7:A8"/>
    <mergeCell ref="B7:B8"/>
    <mergeCell ref="D7:D8"/>
    <mergeCell ref="E7:H7"/>
    <mergeCell ref="A51:B51"/>
    <mergeCell ref="C7:C8"/>
    <mergeCell ref="A53:N53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21F9-0255-40D5-87EE-3A1556563799}">
  <dimension ref="A1:P53"/>
  <sheetViews>
    <sheetView topLeftCell="A28" zoomScaleNormal="100" workbookViewId="0">
      <selection activeCell="Q45" sqref="Q45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184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270</v>
      </c>
      <c r="J9" s="77">
        <f t="shared" si="0"/>
        <v>165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6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f>E10</f>
        <v>75</v>
      </c>
      <c r="J10" s="40"/>
      <c r="K10" s="40"/>
      <c r="L10" s="40"/>
      <c r="M10" s="40"/>
      <c r="N10" s="40"/>
    </row>
    <row r="11" spans="1:16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f>E11</f>
        <v>75</v>
      </c>
      <c r="K11" s="40"/>
      <c r="L11" s="40"/>
      <c r="M11" s="40"/>
      <c r="N11" s="40"/>
    </row>
    <row r="12" spans="1:16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f>E12</f>
        <v>30</v>
      </c>
      <c r="J12" s="40"/>
      <c r="K12" s="40"/>
      <c r="L12" s="40"/>
      <c r="M12" s="40"/>
      <c r="N12" s="40"/>
    </row>
    <row r="13" spans="1:16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30</v>
      </c>
      <c r="J13" s="40">
        <v>30</v>
      </c>
      <c r="K13" s="40"/>
      <c r="L13" s="40"/>
      <c r="M13" s="40"/>
      <c r="N13" s="40"/>
    </row>
    <row r="14" spans="1:16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f>E14</f>
        <v>60</v>
      </c>
      <c r="J14" s="40"/>
      <c r="K14" s="40"/>
      <c r="L14" s="40"/>
      <c r="M14" s="40"/>
      <c r="N14" s="40"/>
    </row>
    <row r="15" spans="1:16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f>E15</f>
        <v>60</v>
      </c>
      <c r="K15" s="40"/>
      <c r="L15" s="40"/>
      <c r="M15" s="40"/>
      <c r="N15" s="40"/>
    </row>
    <row r="16" spans="1:16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f>E16</f>
        <v>75</v>
      </c>
      <c r="J16" s="40"/>
      <c r="K16" s="40"/>
      <c r="L16" s="40"/>
      <c r="M16" s="40"/>
      <c r="N16" s="40"/>
    </row>
    <row r="17" spans="1:15" s="16" customFormat="1" x14ac:dyDescent="0.2">
      <c r="A17" s="12" t="s">
        <v>29</v>
      </c>
      <c r="B17" s="61" t="s">
        <v>454</v>
      </c>
      <c r="C17" s="12"/>
      <c r="D17" s="12">
        <f t="shared" ref="D17:M17" si="1">D18+D26</f>
        <v>67</v>
      </c>
      <c r="E17" s="12">
        <f t="shared" si="1"/>
        <v>1381</v>
      </c>
      <c r="F17" s="12">
        <f t="shared" si="1"/>
        <v>630</v>
      </c>
      <c r="G17" s="12">
        <f t="shared" si="1"/>
        <v>686</v>
      </c>
      <c r="H17" s="12">
        <f t="shared" si="1"/>
        <v>65</v>
      </c>
      <c r="I17" s="12">
        <f t="shared" si="1"/>
        <v>180</v>
      </c>
      <c r="J17" s="12">
        <f t="shared" si="1"/>
        <v>270</v>
      </c>
      <c r="K17" s="12">
        <f t="shared" si="1"/>
        <v>472</v>
      </c>
      <c r="L17" s="12">
        <f t="shared" si="1"/>
        <v>459</v>
      </c>
      <c r="M17" s="12">
        <f t="shared" si="1"/>
        <v>0</v>
      </c>
      <c r="N17" s="12"/>
    </row>
    <row r="18" spans="1:15" s="17" customFormat="1" x14ac:dyDescent="0.2">
      <c r="A18" s="12" t="s">
        <v>31</v>
      </c>
      <c r="B18" s="61" t="s">
        <v>455</v>
      </c>
      <c r="C18" s="12"/>
      <c r="D18" s="12">
        <f t="shared" ref="D18:M18" si="2">SUM(D19:D25)</f>
        <v>17</v>
      </c>
      <c r="E18" s="12">
        <f t="shared" si="2"/>
        <v>315</v>
      </c>
      <c r="F18" s="12">
        <f t="shared" si="2"/>
        <v>150</v>
      </c>
      <c r="G18" s="12">
        <f t="shared" si="2"/>
        <v>148</v>
      </c>
      <c r="H18" s="12">
        <f t="shared" si="2"/>
        <v>17</v>
      </c>
      <c r="I18" s="12">
        <f t="shared" si="2"/>
        <v>180</v>
      </c>
      <c r="J18" s="12">
        <f t="shared" si="2"/>
        <v>45</v>
      </c>
      <c r="K18" s="12">
        <f t="shared" si="2"/>
        <v>60</v>
      </c>
      <c r="L18" s="12">
        <f t="shared" si="2"/>
        <v>30</v>
      </c>
      <c r="M18" s="12">
        <f t="shared" si="2"/>
        <v>0</v>
      </c>
      <c r="N18" s="12"/>
    </row>
    <row r="19" spans="1:15" s="17" customFormat="1" x14ac:dyDescent="0.2">
      <c r="A19" s="42">
        <v>8</v>
      </c>
      <c r="B19" s="53" t="s">
        <v>74</v>
      </c>
      <c r="C19" s="42" t="s">
        <v>275</v>
      </c>
      <c r="D19" s="42">
        <v>3</v>
      </c>
      <c r="E19" s="42">
        <v>60</v>
      </c>
      <c r="F19" s="42">
        <v>30</v>
      </c>
      <c r="G19" s="42">
        <v>27</v>
      </c>
      <c r="H19" s="42">
        <v>3</v>
      </c>
      <c r="I19" s="33">
        <f>E19</f>
        <v>60</v>
      </c>
      <c r="J19" s="33"/>
      <c r="K19" s="33"/>
      <c r="L19" s="33"/>
      <c r="M19" s="33"/>
      <c r="N19" s="33"/>
    </row>
    <row r="20" spans="1:15" s="17" customFormat="1" x14ac:dyDescent="0.2">
      <c r="A20" s="42">
        <v>9</v>
      </c>
      <c r="B20" s="53" t="s">
        <v>165</v>
      </c>
      <c r="C20" s="63" t="s">
        <v>272</v>
      </c>
      <c r="D20" s="42">
        <v>3</v>
      </c>
      <c r="E20" s="42">
        <v>45</v>
      </c>
      <c r="F20" s="42">
        <v>30</v>
      </c>
      <c r="G20" s="42">
        <v>12</v>
      </c>
      <c r="H20" s="42">
        <v>3</v>
      </c>
      <c r="I20" s="33">
        <f>E20</f>
        <v>45</v>
      </c>
      <c r="J20" s="33"/>
      <c r="K20" s="33"/>
      <c r="L20" s="33"/>
      <c r="M20" s="33"/>
      <c r="N20" s="33"/>
    </row>
    <row r="21" spans="1:15" s="17" customFormat="1" x14ac:dyDescent="0.2">
      <c r="A21" s="42">
        <v>10</v>
      </c>
      <c r="B21" s="53" t="s">
        <v>78</v>
      </c>
      <c r="C21" s="63" t="s">
        <v>272</v>
      </c>
      <c r="D21" s="42">
        <v>2</v>
      </c>
      <c r="E21" s="42">
        <v>30</v>
      </c>
      <c r="F21" s="42">
        <v>15</v>
      </c>
      <c r="G21" s="42">
        <v>13</v>
      </c>
      <c r="H21" s="42">
        <v>2</v>
      </c>
      <c r="I21" s="33">
        <v>30</v>
      </c>
      <c r="J21" s="33"/>
      <c r="K21" s="33"/>
      <c r="L21" s="33"/>
      <c r="M21" s="33"/>
      <c r="N21" s="33"/>
    </row>
    <row r="22" spans="1:15" s="17" customFormat="1" x14ac:dyDescent="0.2">
      <c r="A22" s="42">
        <v>11</v>
      </c>
      <c r="B22" s="53" t="s">
        <v>166</v>
      </c>
      <c r="C22" s="42" t="s">
        <v>275</v>
      </c>
      <c r="D22" s="42">
        <v>2</v>
      </c>
      <c r="E22" s="42">
        <v>45</v>
      </c>
      <c r="F22" s="42">
        <v>15</v>
      </c>
      <c r="G22" s="42">
        <v>28</v>
      </c>
      <c r="H22" s="42">
        <v>2</v>
      </c>
      <c r="I22" s="33">
        <f>E22</f>
        <v>45</v>
      </c>
      <c r="J22" s="33"/>
      <c r="K22" s="33"/>
      <c r="L22" s="33"/>
      <c r="M22" s="33"/>
      <c r="N22" s="33"/>
    </row>
    <row r="23" spans="1:15" s="16" customFormat="1" x14ac:dyDescent="0.2">
      <c r="A23" s="42">
        <v>12</v>
      </c>
      <c r="B23" s="53" t="s">
        <v>77</v>
      </c>
      <c r="C23" s="42" t="s">
        <v>275</v>
      </c>
      <c r="D23" s="42">
        <v>2</v>
      </c>
      <c r="E23" s="42">
        <v>45</v>
      </c>
      <c r="F23" s="42">
        <v>15</v>
      </c>
      <c r="G23" s="42">
        <v>28</v>
      </c>
      <c r="H23" s="42">
        <v>2</v>
      </c>
      <c r="I23" s="33"/>
      <c r="J23" s="33">
        <f>E23</f>
        <v>45</v>
      </c>
      <c r="K23" s="33"/>
      <c r="L23" s="33"/>
      <c r="M23" s="33"/>
      <c r="N23" s="33"/>
    </row>
    <row r="24" spans="1:15" s="16" customFormat="1" x14ac:dyDescent="0.2">
      <c r="A24" s="42">
        <v>13</v>
      </c>
      <c r="B24" s="53" t="s">
        <v>456</v>
      </c>
      <c r="C24" s="42" t="s">
        <v>275</v>
      </c>
      <c r="D24" s="42">
        <v>3</v>
      </c>
      <c r="E24" s="42">
        <v>60</v>
      </c>
      <c r="F24" s="42">
        <v>30</v>
      </c>
      <c r="G24" s="42">
        <v>27</v>
      </c>
      <c r="H24" s="42">
        <v>3</v>
      </c>
      <c r="I24" s="33"/>
      <c r="J24" s="33"/>
      <c r="K24" s="33">
        <f>E24</f>
        <v>60</v>
      </c>
      <c r="L24" s="33"/>
      <c r="M24" s="33"/>
      <c r="N24" s="33"/>
    </row>
    <row r="25" spans="1:15" s="17" customFormat="1" x14ac:dyDescent="0.2">
      <c r="A25" s="42">
        <v>14</v>
      </c>
      <c r="B25" s="53" t="s">
        <v>167</v>
      </c>
      <c r="C25" s="63" t="s">
        <v>272</v>
      </c>
      <c r="D25" s="42">
        <v>2</v>
      </c>
      <c r="E25" s="42">
        <v>30</v>
      </c>
      <c r="F25" s="42">
        <v>15</v>
      </c>
      <c r="G25" s="42">
        <v>13</v>
      </c>
      <c r="H25" s="42">
        <v>2</v>
      </c>
      <c r="I25" s="33"/>
      <c r="J25" s="33"/>
      <c r="K25" s="33"/>
      <c r="L25" s="33">
        <f>E25</f>
        <v>30</v>
      </c>
      <c r="M25" s="33"/>
      <c r="N25" s="33"/>
    </row>
    <row r="26" spans="1:15" s="16" customFormat="1" x14ac:dyDescent="0.2">
      <c r="A26" s="12" t="s">
        <v>42</v>
      </c>
      <c r="B26" s="61" t="s">
        <v>457</v>
      </c>
      <c r="C26" s="12"/>
      <c r="D26" s="12">
        <f t="shared" ref="D26:M26" si="3">SUM(D27:D42)</f>
        <v>50</v>
      </c>
      <c r="E26" s="12">
        <f t="shared" si="3"/>
        <v>1066</v>
      </c>
      <c r="F26" s="12">
        <f t="shared" si="3"/>
        <v>480</v>
      </c>
      <c r="G26" s="12">
        <f t="shared" si="3"/>
        <v>538</v>
      </c>
      <c r="H26" s="12">
        <f t="shared" si="3"/>
        <v>48</v>
      </c>
      <c r="I26" s="12">
        <f t="shared" si="3"/>
        <v>0</v>
      </c>
      <c r="J26" s="12">
        <f t="shared" si="3"/>
        <v>225</v>
      </c>
      <c r="K26" s="12">
        <f t="shared" si="3"/>
        <v>412</v>
      </c>
      <c r="L26" s="12">
        <f t="shared" si="3"/>
        <v>429</v>
      </c>
      <c r="M26" s="12">
        <f t="shared" si="3"/>
        <v>0</v>
      </c>
      <c r="N26" s="12"/>
    </row>
    <row r="27" spans="1:15" s="16" customFormat="1" x14ac:dyDescent="0.2">
      <c r="A27" s="42">
        <v>15</v>
      </c>
      <c r="B27" s="62" t="s">
        <v>169</v>
      </c>
      <c r="C27" s="63" t="s">
        <v>272</v>
      </c>
      <c r="D27" s="60">
        <v>3</v>
      </c>
      <c r="E27" s="42">
        <v>45</v>
      </c>
      <c r="F27" s="42">
        <v>30</v>
      </c>
      <c r="G27" s="42">
        <v>12</v>
      </c>
      <c r="H27" s="42">
        <v>3</v>
      </c>
      <c r="I27" s="33"/>
      <c r="J27" s="33">
        <f>E27</f>
        <v>45</v>
      </c>
      <c r="K27" s="33"/>
      <c r="L27" s="33"/>
      <c r="M27" s="33"/>
      <c r="N27" s="33"/>
    </row>
    <row r="28" spans="1:15" s="16" customFormat="1" x14ac:dyDescent="0.2">
      <c r="A28" s="42">
        <v>16</v>
      </c>
      <c r="B28" s="53" t="s">
        <v>168</v>
      </c>
      <c r="C28" s="42" t="s">
        <v>275</v>
      </c>
      <c r="D28" s="42">
        <v>3</v>
      </c>
      <c r="E28" s="42">
        <v>60</v>
      </c>
      <c r="F28" s="42">
        <v>30</v>
      </c>
      <c r="G28" s="42">
        <v>28</v>
      </c>
      <c r="H28" s="42">
        <v>2</v>
      </c>
      <c r="I28" s="33"/>
      <c r="J28" s="33">
        <f>E28</f>
        <v>60</v>
      </c>
      <c r="K28" s="33"/>
      <c r="L28" s="33"/>
      <c r="M28" s="33"/>
      <c r="N28" s="33"/>
    </row>
    <row r="29" spans="1:15" s="16" customFormat="1" ht="31.5" x14ac:dyDescent="0.2">
      <c r="A29" s="42">
        <v>17</v>
      </c>
      <c r="B29" s="53" t="s">
        <v>170</v>
      </c>
      <c r="C29" s="42" t="s">
        <v>275</v>
      </c>
      <c r="D29" s="42">
        <v>3</v>
      </c>
      <c r="E29" s="42">
        <v>60</v>
      </c>
      <c r="F29" s="42">
        <v>30</v>
      </c>
      <c r="G29" s="42">
        <v>27</v>
      </c>
      <c r="H29" s="42">
        <v>3</v>
      </c>
      <c r="I29" s="33"/>
      <c r="J29" s="33">
        <f>E29</f>
        <v>60</v>
      </c>
      <c r="K29" s="33"/>
      <c r="L29" s="33"/>
      <c r="M29" s="33"/>
      <c r="N29" s="33"/>
    </row>
    <row r="30" spans="1:15" s="16" customFormat="1" x14ac:dyDescent="0.2">
      <c r="A30" s="42">
        <v>18</v>
      </c>
      <c r="B30" s="53" t="s">
        <v>172</v>
      </c>
      <c r="C30" s="42" t="s">
        <v>275</v>
      </c>
      <c r="D30" s="42">
        <v>3</v>
      </c>
      <c r="E30" s="42">
        <v>60</v>
      </c>
      <c r="F30" s="42">
        <v>30</v>
      </c>
      <c r="G30" s="42">
        <v>27</v>
      </c>
      <c r="H30" s="42">
        <v>3</v>
      </c>
      <c r="I30" s="33"/>
      <c r="J30" s="33">
        <f>E30</f>
        <v>60</v>
      </c>
      <c r="K30" s="33"/>
      <c r="L30" s="33"/>
      <c r="M30" s="33"/>
      <c r="N30" s="33"/>
    </row>
    <row r="31" spans="1:15" s="16" customFormat="1" x14ac:dyDescent="0.2">
      <c r="A31" s="42">
        <v>19</v>
      </c>
      <c r="B31" s="53" t="s">
        <v>173</v>
      </c>
      <c r="C31" s="63" t="s">
        <v>272</v>
      </c>
      <c r="D31" s="42">
        <v>3</v>
      </c>
      <c r="E31" s="42">
        <v>45</v>
      </c>
      <c r="F31" s="42">
        <v>30</v>
      </c>
      <c r="G31" s="42">
        <v>12</v>
      </c>
      <c r="H31" s="42">
        <v>3</v>
      </c>
      <c r="I31" s="33"/>
      <c r="J31" s="33"/>
      <c r="K31" s="33">
        <f>E31</f>
        <v>45</v>
      </c>
      <c r="L31" s="33"/>
      <c r="M31" s="33"/>
      <c r="N31" s="33"/>
      <c r="O31" s="17"/>
    </row>
    <row r="32" spans="1:15" s="16" customFormat="1" x14ac:dyDescent="0.2">
      <c r="A32" s="42">
        <v>20</v>
      </c>
      <c r="B32" s="142" t="s">
        <v>451</v>
      </c>
      <c r="C32" s="42" t="s">
        <v>275</v>
      </c>
      <c r="D32" s="143">
        <v>3</v>
      </c>
      <c r="E32" s="143">
        <v>60</v>
      </c>
      <c r="F32" s="144">
        <v>39</v>
      </c>
      <c r="G32" s="144">
        <v>18</v>
      </c>
      <c r="H32" s="144">
        <v>3</v>
      </c>
      <c r="I32" s="145"/>
      <c r="J32" s="145"/>
      <c r="K32" s="145">
        <f>E32</f>
        <v>60</v>
      </c>
      <c r="L32" s="145"/>
      <c r="M32" s="145"/>
      <c r="N32" s="145"/>
      <c r="O32" s="17"/>
    </row>
    <row r="33" spans="1:15" s="16" customFormat="1" x14ac:dyDescent="0.2">
      <c r="A33" s="42">
        <v>21</v>
      </c>
      <c r="B33" s="142" t="s">
        <v>491</v>
      </c>
      <c r="C33" s="42" t="s">
        <v>275</v>
      </c>
      <c r="D33" s="143">
        <v>3</v>
      </c>
      <c r="E33" s="143">
        <v>52</v>
      </c>
      <c r="F33" s="144">
        <v>33</v>
      </c>
      <c r="G33" s="144">
        <v>16</v>
      </c>
      <c r="H33" s="144">
        <v>3</v>
      </c>
      <c r="I33" s="145"/>
      <c r="J33" s="145"/>
      <c r="K33" s="145">
        <f>E33</f>
        <v>52</v>
      </c>
      <c r="L33" s="145"/>
      <c r="M33" s="145"/>
      <c r="N33" s="145"/>
      <c r="O33" s="17"/>
    </row>
    <row r="34" spans="1:15" s="16" customFormat="1" x14ac:dyDescent="0.2">
      <c r="A34" s="42">
        <v>22</v>
      </c>
      <c r="B34" s="53" t="s">
        <v>175</v>
      </c>
      <c r="C34" s="42" t="s">
        <v>274</v>
      </c>
      <c r="D34" s="42">
        <v>5</v>
      </c>
      <c r="E34" s="42">
        <v>225</v>
      </c>
      <c r="F34" s="42"/>
      <c r="G34" s="42">
        <v>220</v>
      </c>
      <c r="H34" s="42">
        <v>5</v>
      </c>
      <c r="I34" s="33"/>
      <c r="J34" s="33"/>
      <c r="K34" s="33">
        <f>E34</f>
        <v>225</v>
      </c>
      <c r="L34" s="33"/>
      <c r="M34" s="33"/>
      <c r="N34" s="33"/>
      <c r="O34" s="17"/>
    </row>
    <row r="35" spans="1:15" s="16" customFormat="1" x14ac:dyDescent="0.2">
      <c r="A35" s="42">
        <v>23</v>
      </c>
      <c r="B35" s="53" t="s">
        <v>174</v>
      </c>
      <c r="C35" s="42" t="s">
        <v>275</v>
      </c>
      <c r="D35" s="42">
        <v>3</v>
      </c>
      <c r="E35" s="42">
        <v>60</v>
      </c>
      <c r="F35" s="42">
        <v>30</v>
      </c>
      <c r="G35" s="42">
        <v>27</v>
      </c>
      <c r="H35" s="42">
        <v>3</v>
      </c>
      <c r="I35" s="33"/>
      <c r="J35" s="33"/>
      <c r="K35" s="33"/>
      <c r="L35" s="33">
        <f t="shared" ref="L35:L41" si="4">E35</f>
        <v>60</v>
      </c>
      <c r="M35" s="33"/>
      <c r="N35" s="33"/>
      <c r="O35" s="17"/>
    </row>
    <row r="36" spans="1:15" s="17" customFormat="1" x14ac:dyDescent="0.2">
      <c r="A36" s="42">
        <v>24</v>
      </c>
      <c r="B36" s="53" t="s">
        <v>171</v>
      </c>
      <c r="C36" s="42" t="s">
        <v>275</v>
      </c>
      <c r="D36" s="42">
        <v>4</v>
      </c>
      <c r="E36" s="42">
        <v>75</v>
      </c>
      <c r="F36" s="42">
        <v>45</v>
      </c>
      <c r="G36" s="42">
        <v>27</v>
      </c>
      <c r="H36" s="42">
        <v>3</v>
      </c>
      <c r="I36" s="33"/>
      <c r="J36" s="33"/>
      <c r="K36" s="33"/>
      <c r="L36" s="33">
        <f t="shared" si="4"/>
        <v>75</v>
      </c>
      <c r="M36" s="33"/>
      <c r="N36" s="33"/>
    </row>
    <row r="37" spans="1:15" s="17" customFormat="1" x14ac:dyDescent="0.2">
      <c r="A37" s="42">
        <v>25</v>
      </c>
      <c r="B37" s="53" t="s">
        <v>144</v>
      </c>
      <c r="C37" s="42" t="s">
        <v>275</v>
      </c>
      <c r="D37" s="42">
        <v>2</v>
      </c>
      <c r="E37" s="42">
        <v>45</v>
      </c>
      <c r="F37" s="42">
        <v>30</v>
      </c>
      <c r="G37" s="42">
        <v>13</v>
      </c>
      <c r="H37" s="42">
        <v>2</v>
      </c>
      <c r="I37" s="33"/>
      <c r="J37" s="33"/>
      <c r="K37" s="33"/>
      <c r="L37" s="33">
        <f t="shared" si="4"/>
        <v>45</v>
      </c>
      <c r="M37" s="33"/>
      <c r="N37" s="33"/>
    </row>
    <row r="38" spans="1:15" s="17" customFormat="1" x14ac:dyDescent="0.2">
      <c r="A38" s="42">
        <v>26</v>
      </c>
      <c r="B38" s="53" t="s">
        <v>458</v>
      </c>
      <c r="C38" s="42" t="s">
        <v>275</v>
      </c>
      <c r="D38" s="42">
        <v>2</v>
      </c>
      <c r="E38" s="42">
        <v>45</v>
      </c>
      <c r="F38" s="42">
        <v>15</v>
      </c>
      <c r="G38" s="42">
        <v>28</v>
      </c>
      <c r="H38" s="42">
        <v>2</v>
      </c>
      <c r="I38" s="33"/>
      <c r="J38" s="33"/>
      <c r="K38" s="33"/>
      <c r="L38" s="33">
        <f t="shared" si="4"/>
        <v>45</v>
      </c>
      <c r="M38" s="33"/>
      <c r="N38" s="33"/>
    </row>
    <row r="39" spans="1:15" s="17" customFormat="1" x14ac:dyDescent="0.2">
      <c r="A39" s="42">
        <v>27</v>
      </c>
      <c r="B39" s="53" t="s">
        <v>86</v>
      </c>
      <c r="C39" s="42" t="s">
        <v>275</v>
      </c>
      <c r="D39" s="42">
        <v>3</v>
      </c>
      <c r="E39" s="42">
        <v>60</v>
      </c>
      <c r="F39" s="42">
        <v>30</v>
      </c>
      <c r="G39" s="42">
        <v>27</v>
      </c>
      <c r="H39" s="42">
        <v>3</v>
      </c>
      <c r="I39" s="33"/>
      <c r="J39" s="33"/>
      <c r="K39" s="33"/>
      <c r="L39" s="33">
        <f t="shared" si="4"/>
        <v>60</v>
      </c>
      <c r="M39" s="33"/>
      <c r="N39" s="33"/>
    </row>
    <row r="40" spans="1:15" s="16" customFormat="1" x14ac:dyDescent="0.2">
      <c r="A40" s="42">
        <v>28</v>
      </c>
      <c r="B40" s="142" t="s">
        <v>494</v>
      </c>
      <c r="C40" s="42" t="s">
        <v>275</v>
      </c>
      <c r="D40" s="143">
        <v>3</v>
      </c>
      <c r="E40" s="143">
        <v>60</v>
      </c>
      <c r="F40" s="144">
        <v>39</v>
      </c>
      <c r="G40" s="144">
        <v>18</v>
      </c>
      <c r="H40" s="144">
        <v>3</v>
      </c>
      <c r="I40" s="145"/>
      <c r="J40" s="145"/>
      <c r="K40" s="145"/>
      <c r="L40" s="145">
        <f t="shared" si="4"/>
        <v>60</v>
      </c>
      <c r="M40" s="145"/>
      <c r="N40" s="145"/>
      <c r="O40" s="17"/>
    </row>
    <row r="41" spans="1:15" s="16" customFormat="1" x14ac:dyDescent="0.2">
      <c r="A41" s="42">
        <v>29</v>
      </c>
      <c r="B41" s="142" t="s">
        <v>690</v>
      </c>
      <c r="C41" s="42" t="s">
        <v>275</v>
      </c>
      <c r="D41" s="143">
        <v>3</v>
      </c>
      <c r="E41" s="143">
        <v>54</v>
      </c>
      <c r="F41" s="144">
        <v>39</v>
      </c>
      <c r="G41" s="144">
        <v>12</v>
      </c>
      <c r="H41" s="144">
        <v>3</v>
      </c>
      <c r="I41" s="145"/>
      <c r="J41" s="145"/>
      <c r="K41" s="145"/>
      <c r="L41" s="145">
        <f t="shared" si="4"/>
        <v>54</v>
      </c>
      <c r="M41" s="145"/>
      <c r="N41" s="145"/>
      <c r="O41" s="17"/>
    </row>
    <row r="42" spans="1:15" s="17" customFormat="1" x14ac:dyDescent="0.2">
      <c r="A42" s="12" t="s">
        <v>178</v>
      </c>
      <c r="B42" s="61" t="s">
        <v>179</v>
      </c>
      <c r="C42" s="12"/>
      <c r="D42" s="10">
        <f>D43+D44</f>
        <v>4</v>
      </c>
      <c r="E42" s="10">
        <f t="shared" ref="E42:M42" si="5">E43+E44</f>
        <v>60</v>
      </c>
      <c r="F42" s="10">
        <f t="shared" si="5"/>
        <v>30</v>
      </c>
      <c r="G42" s="10">
        <f t="shared" si="5"/>
        <v>26</v>
      </c>
      <c r="H42" s="10">
        <f t="shared" si="5"/>
        <v>4</v>
      </c>
      <c r="I42" s="10">
        <f t="shared" si="5"/>
        <v>0</v>
      </c>
      <c r="J42" s="10">
        <f t="shared" si="5"/>
        <v>0</v>
      </c>
      <c r="K42" s="10">
        <f t="shared" si="5"/>
        <v>30</v>
      </c>
      <c r="L42" s="10">
        <f t="shared" si="5"/>
        <v>30</v>
      </c>
      <c r="M42" s="10">
        <f t="shared" si="5"/>
        <v>0</v>
      </c>
      <c r="N42" s="10"/>
    </row>
    <row r="43" spans="1:15" s="17" customFormat="1" x14ac:dyDescent="0.2">
      <c r="A43" s="42">
        <v>30</v>
      </c>
      <c r="B43" s="53" t="s">
        <v>93</v>
      </c>
      <c r="C43" s="63" t="s">
        <v>272</v>
      </c>
      <c r="D43" s="63">
        <v>2</v>
      </c>
      <c r="E43" s="63">
        <v>30</v>
      </c>
      <c r="F43" s="63">
        <v>15</v>
      </c>
      <c r="G43" s="63">
        <v>13</v>
      </c>
      <c r="H43" s="63">
        <v>2</v>
      </c>
      <c r="I43" s="53"/>
      <c r="J43" s="53"/>
      <c r="K43" s="53">
        <f>E43</f>
        <v>30</v>
      </c>
      <c r="L43" s="42"/>
      <c r="M43" s="53"/>
      <c r="N43" s="53"/>
    </row>
    <row r="44" spans="1:15" s="16" customFormat="1" x14ac:dyDescent="0.2">
      <c r="A44" s="42">
        <v>31</v>
      </c>
      <c r="B44" s="53" t="s">
        <v>459</v>
      </c>
      <c r="C44" s="63" t="s">
        <v>272</v>
      </c>
      <c r="D44" s="63">
        <v>2</v>
      </c>
      <c r="E44" s="63">
        <v>30</v>
      </c>
      <c r="F44" s="63">
        <v>15</v>
      </c>
      <c r="G44" s="63">
        <v>13</v>
      </c>
      <c r="H44" s="63">
        <v>2</v>
      </c>
      <c r="I44" s="95"/>
      <c r="J44" s="95"/>
      <c r="K44" s="95"/>
      <c r="L44" s="42">
        <f>E44</f>
        <v>30</v>
      </c>
      <c r="M44" s="95"/>
      <c r="N44" s="95"/>
    </row>
    <row r="45" spans="1:15" s="17" customFormat="1" ht="31.5" x14ac:dyDescent="0.2">
      <c r="A45" s="12" t="s">
        <v>181</v>
      </c>
      <c r="B45" s="61" t="s">
        <v>698</v>
      </c>
      <c r="C45" s="12"/>
      <c r="D45" s="12">
        <f>D46+D47</f>
        <v>10</v>
      </c>
      <c r="E45" s="12">
        <f t="shared" ref="E45:M45" si="6">E46+E47</f>
        <v>375</v>
      </c>
      <c r="F45" s="12">
        <f t="shared" si="6"/>
        <v>70</v>
      </c>
      <c r="G45" s="12">
        <f t="shared" si="6"/>
        <v>295</v>
      </c>
      <c r="H45" s="12">
        <f t="shared" si="6"/>
        <v>10</v>
      </c>
      <c r="I45" s="12">
        <f t="shared" si="6"/>
        <v>0</v>
      </c>
      <c r="J45" s="12">
        <f t="shared" si="6"/>
        <v>0</v>
      </c>
      <c r="K45" s="12">
        <f t="shared" si="6"/>
        <v>0</v>
      </c>
      <c r="L45" s="12">
        <f t="shared" si="6"/>
        <v>0</v>
      </c>
      <c r="M45" s="12">
        <f t="shared" si="6"/>
        <v>375</v>
      </c>
      <c r="N45" s="12"/>
    </row>
    <row r="46" spans="1:15" s="16" customFormat="1" x14ac:dyDescent="0.2">
      <c r="A46" s="42">
        <v>32</v>
      </c>
      <c r="B46" s="53" t="s">
        <v>63</v>
      </c>
      <c r="C46" s="42" t="s">
        <v>274</v>
      </c>
      <c r="D46" s="12">
        <v>5</v>
      </c>
      <c r="E46" s="42">
        <v>225</v>
      </c>
      <c r="F46" s="42">
        <v>10</v>
      </c>
      <c r="G46" s="42">
        <v>210</v>
      </c>
      <c r="H46" s="42">
        <v>5</v>
      </c>
      <c r="I46" s="33"/>
      <c r="J46" s="33"/>
      <c r="K46" s="33"/>
      <c r="L46" s="33"/>
      <c r="M46" s="33">
        <f>E46</f>
        <v>225</v>
      </c>
      <c r="N46" s="33"/>
    </row>
    <row r="47" spans="1:15" s="17" customFormat="1" x14ac:dyDescent="0.2">
      <c r="A47" s="42">
        <v>33</v>
      </c>
      <c r="B47" s="53" t="s">
        <v>696</v>
      </c>
      <c r="C47" s="42"/>
      <c r="D47" s="12">
        <v>5</v>
      </c>
      <c r="E47" s="42">
        <f>E48+E49</f>
        <v>150</v>
      </c>
      <c r="F47" s="42">
        <f t="shared" ref="F47:H47" si="7">F48+F49</f>
        <v>60</v>
      </c>
      <c r="G47" s="42">
        <f t="shared" si="7"/>
        <v>85</v>
      </c>
      <c r="H47" s="42">
        <f t="shared" si="7"/>
        <v>5</v>
      </c>
      <c r="I47" s="33"/>
      <c r="J47" s="33"/>
      <c r="K47" s="33"/>
      <c r="L47" s="33"/>
      <c r="M47" s="33">
        <f>E47</f>
        <v>150</v>
      </c>
      <c r="N47" s="33"/>
    </row>
    <row r="48" spans="1:15" s="116" customFormat="1" ht="20.25" customHeight="1" x14ac:dyDescent="0.25">
      <c r="A48" s="40"/>
      <c r="B48" s="53" t="s">
        <v>177</v>
      </c>
      <c r="C48" s="42" t="s">
        <v>275</v>
      </c>
      <c r="D48" s="42">
        <v>3</v>
      </c>
      <c r="E48" s="42">
        <v>90</v>
      </c>
      <c r="F48" s="40">
        <v>30</v>
      </c>
      <c r="G48" s="40">
        <v>57</v>
      </c>
      <c r="H48" s="40">
        <v>3</v>
      </c>
      <c r="I48" s="42"/>
      <c r="J48" s="51"/>
      <c r="K48" s="42"/>
      <c r="L48" s="42"/>
      <c r="M48" s="42"/>
      <c r="N48" s="42"/>
    </row>
    <row r="49" spans="1:14" x14ac:dyDescent="0.25">
      <c r="A49" s="40"/>
      <c r="B49" s="53" t="s">
        <v>180</v>
      </c>
      <c r="C49" s="42" t="s">
        <v>275</v>
      </c>
      <c r="D49" s="42">
        <v>2</v>
      </c>
      <c r="E49" s="42">
        <v>60</v>
      </c>
      <c r="F49" s="40">
        <v>30</v>
      </c>
      <c r="G49" s="40">
        <v>28</v>
      </c>
      <c r="H49" s="40">
        <v>2</v>
      </c>
      <c r="I49" s="42"/>
      <c r="J49" s="51"/>
      <c r="K49" s="42"/>
      <c r="L49" s="42"/>
      <c r="M49" s="42"/>
      <c r="N49" s="42"/>
    </row>
    <row r="50" spans="1:14" ht="15.75" customHeight="1" x14ac:dyDescent="0.25">
      <c r="A50" s="259" t="s">
        <v>678</v>
      </c>
      <c r="B50" s="259"/>
      <c r="C50" s="42"/>
      <c r="D50" s="12">
        <f t="shared" ref="D50:M50" si="8">D45+D17+D9</f>
        <v>96</v>
      </c>
      <c r="E50" s="12">
        <f t="shared" si="8"/>
        <v>2191</v>
      </c>
      <c r="F50" s="12">
        <f t="shared" si="8"/>
        <v>857</v>
      </c>
      <c r="G50" s="12">
        <f t="shared" si="8"/>
        <v>1236</v>
      </c>
      <c r="H50" s="12">
        <f t="shared" si="8"/>
        <v>98</v>
      </c>
      <c r="I50" s="12">
        <f t="shared" si="8"/>
        <v>450</v>
      </c>
      <c r="J50" s="12">
        <f t="shared" si="8"/>
        <v>435</v>
      </c>
      <c r="K50" s="12">
        <f t="shared" si="8"/>
        <v>472</v>
      </c>
      <c r="L50" s="12">
        <f t="shared" si="8"/>
        <v>459</v>
      </c>
      <c r="M50" s="12">
        <f t="shared" si="8"/>
        <v>375</v>
      </c>
      <c r="N50" s="12"/>
    </row>
    <row r="51" spans="1:14" x14ac:dyDescent="0.25">
      <c r="A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4" s="147" customFormat="1" ht="34.5" customHeight="1" x14ac:dyDescent="0.25">
      <c r="A52" s="261" t="s">
        <v>570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</row>
    <row r="53" spans="1:14" s="147" customFormat="1" ht="39.75" customHeight="1" x14ac:dyDescent="0.25">
      <c r="A53" s="148"/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</row>
  </sheetData>
  <mergeCells count="14">
    <mergeCell ref="B53:N53"/>
    <mergeCell ref="A1:H1"/>
    <mergeCell ref="A2:H2"/>
    <mergeCell ref="A3:H3"/>
    <mergeCell ref="A4:M4"/>
    <mergeCell ref="A5:M5"/>
    <mergeCell ref="A50:B50"/>
    <mergeCell ref="A7:A8"/>
    <mergeCell ref="B7:B8"/>
    <mergeCell ref="D7:D8"/>
    <mergeCell ref="E7:H7"/>
    <mergeCell ref="C7:C8"/>
    <mergeCell ref="A52:N52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B043-CD7E-4437-A4E0-1FC5BA9AB720}">
  <dimension ref="A1:P54"/>
  <sheetViews>
    <sheetView zoomScaleNormal="100" workbookViewId="0">
      <selection activeCell="A53" sqref="A1:N53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68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196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270</v>
      </c>
      <c r="J9" s="77">
        <f t="shared" si="0"/>
        <v>165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6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f>E10</f>
        <v>75</v>
      </c>
      <c r="J10" s="40"/>
      <c r="K10" s="40"/>
      <c r="L10" s="40"/>
      <c r="M10" s="40"/>
      <c r="N10" s="40"/>
    </row>
    <row r="11" spans="1:16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/>
      <c r="J11" s="40">
        <f>E11</f>
        <v>75</v>
      </c>
      <c r="K11" s="40"/>
      <c r="L11" s="40"/>
      <c r="M11" s="40"/>
      <c r="N11" s="40"/>
    </row>
    <row r="12" spans="1:16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f>E12</f>
        <v>30</v>
      </c>
      <c r="J12" s="40"/>
      <c r="K12" s="40"/>
      <c r="L12" s="40"/>
      <c r="M12" s="40"/>
      <c r="N12" s="40"/>
    </row>
    <row r="13" spans="1:16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>
        <v>30</v>
      </c>
      <c r="J13" s="40">
        <v>30</v>
      </c>
      <c r="K13" s="40"/>
      <c r="L13" s="40"/>
      <c r="M13" s="40"/>
      <c r="N13" s="40"/>
    </row>
    <row r="14" spans="1:16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f>E14</f>
        <v>60</v>
      </c>
      <c r="J14" s="40"/>
      <c r="K14" s="40"/>
      <c r="L14" s="40"/>
      <c r="M14" s="40"/>
      <c r="N14" s="40"/>
    </row>
    <row r="15" spans="1:16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f>E15</f>
        <v>60</v>
      </c>
      <c r="K15" s="40"/>
      <c r="L15" s="40"/>
      <c r="M15" s="40"/>
      <c r="N15" s="40"/>
    </row>
    <row r="16" spans="1:16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f>E16</f>
        <v>75</v>
      </c>
      <c r="J16" s="40"/>
      <c r="K16" s="40"/>
      <c r="L16" s="40"/>
      <c r="M16" s="40"/>
      <c r="N16" s="40"/>
    </row>
    <row r="17" spans="1:14" s="16" customFormat="1" x14ac:dyDescent="0.2">
      <c r="A17" s="59" t="s">
        <v>29</v>
      </c>
      <c r="B17" s="39" t="s">
        <v>103</v>
      </c>
      <c r="C17" s="12"/>
      <c r="D17" s="12">
        <f t="shared" ref="D17:M17" si="1">D18+D25+D43</f>
        <v>69</v>
      </c>
      <c r="E17" s="12">
        <f t="shared" si="1"/>
        <v>1406</v>
      </c>
      <c r="F17" s="12">
        <f t="shared" si="1"/>
        <v>660</v>
      </c>
      <c r="G17" s="12">
        <f t="shared" si="1"/>
        <v>678</v>
      </c>
      <c r="H17" s="12">
        <f t="shared" si="1"/>
        <v>68</v>
      </c>
      <c r="I17" s="12">
        <f t="shared" si="1"/>
        <v>195</v>
      </c>
      <c r="J17" s="12">
        <f t="shared" si="1"/>
        <v>270</v>
      </c>
      <c r="K17" s="12">
        <f t="shared" si="1"/>
        <v>472</v>
      </c>
      <c r="L17" s="12">
        <f t="shared" si="1"/>
        <v>469</v>
      </c>
      <c r="M17" s="12">
        <f t="shared" si="1"/>
        <v>0</v>
      </c>
      <c r="N17" s="12"/>
    </row>
    <row r="18" spans="1:14" s="17" customFormat="1" x14ac:dyDescent="0.2">
      <c r="A18" s="59" t="s">
        <v>31</v>
      </c>
      <c r="B18" s="39" t="s">
        <v>32</v>
      </c>
      <c r="C18" s="12"/>
      <c r="D18" s="12">
        <f>SUM(D19:D24)</f>
        <v>16</v>
      </c>
      <c r="E18" s="12">
        <f t="shared" ref="E18:M18" si="2">SUM(E19:E24)</f>
        <v>285</v>
      </c>
      <c r="F18" s="12">
        <f t="shared" si="2"/>
        <v>150</v>
      </c>
      <c r="G18" s="12">
        <f t="shared" si="2"/>
        <v>119</v>
      </c>
      <c r="H18" s="12">
        <f t="shared" si="2"/>
        <v>16</v>
      </c>
      <c r="I18" s="12">
        <f t="shared" si="2"/>
        <v>150</v>
      </c>
      <c r="J18" s="12">
        <f t="shared" si="2"/>
        <v>45</v>
      </c>
      <c r="K18" s="12">
        <f t="shared" si="2"/>
        <v>60</v>
      </c>
      <c r="L18" s="12">
        <f t="shared" si="2"/>
        <v>30</v>
      </c>
      <c r="M18" s="12">
        <f t="shared" si="2"/>
        <v>0</v>
      </c>
      <c r="N18" s="12"/>
    </row>
    <row r="19" spans="1:14" s="17" customFormat="1" x14ac:dyDescent="0.2">
      <c r="A19" s="35">
        <v>8</v>
      </c>
      <c r="B19" s="44" t="s">
        <v>74</v>
      </c>
      <c r="C19" s="45" t="s">
        <v>275</v>
      </c>
      <c r="D19" s="60">
        <v>3</v>
      </c>
      <c r="E19" s="60">
        <v>60</v>
      </c>
      <c r="F19" s="33">
        <v>30</v>
      </c>
      <c r="G19" s="33">
        <v>27</v>
      </c>
      <c r="H19" s="33">
        <v>3</v>
      </c>
      <c r="I19" s="33">
        <f>E19</f>
        <v>60</v>
      </c>
      <c r="J19" s="33"/>
      <c r="K19" s="33"/>
      <c r="L19" s="33"/>
      <c r="M19" s="42"/>
      <c r="N19" s="42"/>
    </row>
    <row r="20" spans="1:14" s="17" customFormat="1" x14ac:dyDescent="0.2">
      <c r="A20" s="35">
        <v>9</v>
      </c>
      <c r="B20" s="44" t="s">
        <v>165</v>
      </c>
      <c r="C20" s="45" t="s">
        <v>272</v>
      </c>
      <c r="D20" s="60">
        <v>3</v>
      </c>
      <c r="E20" s="60">
        <v>45</v>
      </c>
      <c r="F20" s="33">
        <v>30</v>
      </c>
      <c r="G20" s="33">
        <v>12</v>
      </c>
      <c r="H20" s="33">
        <v>3</v>
      </c>
      <c r="I20" s="33">
        <f>E20</f>
        <v>45</v>
      </c>
      <c r="J20" s="33"/>
      <c r="K20" s="33"/>
      <c r="L20" s="33"/>
      <c r="M20" s="42"/>
      <c r="N20" s="42"/>
    </row>
    <row r="21" spans="1:14" s="17" customFormat="1" x14ac:dyDescent="0.2">
      <c r="A21" s="35">
        <v>10</v>
      </c>
      <c r="B21" s="44" t="s">
        <v>78</v>
      </c>
      <c r="C21" s="45" t="s">
        <v>272</v>
      </c>
      <c r="D21" s="60">
        <v>3</v>
      </c>
      <c r="E21" s="60">
        <v>45</v>
      </c>
      <c r="F21" s="33">
        <v>30</v>
      </c>
      <c r="G21" s="33">
        <v>12</v>
      </c>
      <c r="H21" s="33">
        <v>3</v>
      </c>
      <c r="I21" s="33">
        <f>E21</f>
        <v>45</v>
      </c>
      <c r="J21" s="33"/>
      <c r="K21" s="33"/>
      <c r="L21" s="33"/>
      <c r="M21" s="42"/>
      <c r="N21" s="42"/>
    </row>
    <row r="22" spans="1:14" s="17" customFormat="1" x14ac:dyDescent="0.2">
      <c r="A22" s="35">
        <v>11</v>
      </c>
      <c r="B22" s="44" t="s">
        <v>77</v>
      </c>
      <c r="C22" s="45" t="s">
        <v>275</v>
      </c>
      <c r="D22" s="60">
        <v>2</v>
      </c>
      <c r="E22" s="60">
        <v>45</v>
      </c>
      <c r="F22" s="33">
        <v>15</v>
      </c>
      <c r="G22" s="33">
        <v>28</v>
      </c>
      <c r="H22" s="33">
        <v>2</v>
      </c>
      <c r="I22" s="33"/>
      <c r="J22" s="33">
        <f>E22</f>
        <v>45</v>
      </c>
      <c r="K22" s="33"/>
      <c r="L22" s="33"/>
      <c r="M22" s="42"/>
      <c r="N22" s="42"/>
    </row>
    <row r="23" spans="1:14" s="16" customFormat="1" x14ac:dyDescent="0.2">
      <c r="A23" s="35">
        <v>12</v>
      </c>
      <c r="B23" s="44" t="s">
        <v>186</v>
      </c>
      <c r="C23" s="45" t="s">
        <v>275</v>
      </c>
      <c r="D23" s="60">
        <v>3</v>
      </c>
      <c r="E23" s="60">
        <v>60</v>
      </c>
      <c r="F23" s="33">
        <v>30</v>
      </c>
      <c r="G23" s="33">
        <v>27</v>
      </c>
      <c r="H23" s="33">
        <v>3</v>
      </c>
      <c r="I23" s="33"/>
      <c r="J23" s="33"/>
      <c r="K23" s="33">
        <f>E23</f>
        <v>60</v>
      </c>
      <c r="L23" s="33"/>
      <c r="M23" s="42"/>
      <c r="N23" s="42"/>
    </row>
    <row r="24" spans="1:14" s="16" customFormat="1" x14ac:dyDescent="0.2">
      <c r="A24" s="35">
        <v>13</v>
      </c>
      <c r="B24" s="44" t="s">
        <v>75</v>
      </c>
      <c r="C24" s="45" t="s">
        <v>272</v>
      </c>
      <c r="D24" s="60">
        <v>2</v>
      </c>
      <c r="E24" s="60">
        <v>30</v>
      </c>
      <c r="F24" s="33">
        <v>15</v>
      </c>
      <c r="G24" s="33">
        <v>13</v>
      </c>
      <c r="H24" s="33">
        <v>2</v>
      </c>
      <c r="I24" s="33"/>
      <c r="J24" s="33"/>
      <c r="K24" s="33"/>
      <c r="L24" s="33">
        <f>E24</f>
        <v>30</v>
      </c>
      <c r="M24" s="42"/>
      <c r="N24" s="42"/>
    </row>
    <row r="25" spans="1:14" s="17" customFormat="1" x14ac:dyDescent="0.2">
      <c r="A25" s="59" t="s">
        <v>42</v>
      </c>
      <c r="B25" s="39" t="s">
        <v>43</v>
      </c>
      <c r="C25" s="12"/>
      <c r="D25" s="12">
        <f t="shared" ref="D25:M25" si="3">SUM(D26:D42)</f>
        <v>49</v>
      </c>
      <c r="E25" s="12">
        <f t="shared" si="3"/>
        <v>1061</v>
      </c>
      <c r="F25" s="12">
        <f t="shared" si="3"/>
        <v>480</v>
      </c>
      <c r="G25" s="12">
        <f t="shared" si="3"/>
        <v>533</v>
      </c>
      <c r="H25" s="12">
        <f t="shared" si="3"/>
        <v>48</v>
      </c>
      <c r="I25" s="12">
        <f t="shared" si="3"/>
        <v>45</v>
      </c>
      <c r="J25" s="12">
        <f t="shared" si="3"/>
        <v>225</v>
      </c>
      <c r="K25" s="12">
        <f t="shared" si="3"/>
        <v>412</v>
      </c>
      <c r="L25" s="12">
        <f t="shared" si="3"/>
        <v>379</v>
      </c>
      <c r="M25" s="12">
        <f t="shared" si="3"/>
        <v>0</v>
      </c>
      <c r="N25" s="12"/>
    </row>
    <row r="26" spans="1:14" s="16" customFormat="1" x14ac:dyDescent="0.2">
      <c r="A26" s="35">
        <v>14</v>
      </c>
      <c r="B26" s="44" t="s">
        <v>187</v>
      </c>
      <c r="C26" s="45" t="s">
        <v>275</v>
      </c>
      <c r="D26" s="60">
        <v>2</v>
      </c>
      <c r="E26" s="60">
        <v>45</v>
      </c>
      <c r="F26" s="33">
        <v>15</v>
      </c>
      <c r="G26" s="33">
        <v>28</v>
      </c>
      <c r="H26" s="33">
        <v>2</v>
      </c>
      <c r="I26" s="33">
        <f>E26</f>
        <v>45</v>
      </c>
      <c r="J26" s="33"/>
      <c r="K26" s="33"/>
      <c r="L26" s="33"/>
      <c r="M26" s="42"/>
      <c r="N26" s="42"/>
    </row>
    <row r="27" spans="1:14" s="16" customFormat="1" x14ac:dyDescent="0.2">
      <c r="A27" s="35">
        <v>15</v>
      </c>
      <c r="B27" s="44" t="s">
        <v>169</v>
      </c>
      <c r="C27" s="45" t="s">
        <v>275</v>
      </c>
      <c r="D27" s="60">
        <v>3</v>
      </c>
      <c r="E27" s="60">
        <v>60</v>
      </c>
      <c r="F27" s="33">
        <v>30</v>
      </c>
      <c r="G27" s="33">
        <v>27</v>
      </c>
      <c r="H27" s="33">
        <v>3</v>
      </c>
      <c r="I27" s="33"/>
      <c r="J27" s="33">
        <f>E27</f>
        <v>60</v>
      </c>
      <c r="K27" s="33"/>
      <c r="L27" s="33"/>
      <c r="M27" s="42"/>
      <c r="N27" s="42"/>
    </row>
    <row r="28" spans="1:14" s="16" customFormat="1" x14ac:dyDescent="0.2">
      <c r="A28" s="35">
        <v>16</v>
      </c>
      <c r="B28" s="44" t="s">
        <v>146</v>
      </c>
      <c r="C28" s="45" t="s">
        <v>275</v>
      </c>
      <c r="D28" s="60">
        <v>3</v>
      </c>
      <c r="E28" s="60">
        <v>60</v>
      </c>
      <c r="F28" s="33">
        <v>30</v>
      </c>
      <c r="G28" s="33">
        <v>27</v>
      </c>
      <c r="H28" s="33">
        <v>3</v>
      </c>
      <c r="I28" s="33"/>
      <c r="J28" s="33">
        <f>E28</f>
        <v>60</v>
      </c>
      <c r="K28" s="33"/>
      <c r="L28" s="33"/>
      <c r="M28" s="42"/>
      <c r="N28" s="42"/>
    </row>
    <row r="29" spans="1:14" s="16" customFormat="1" x14ac:dyDescent="0.2">
      <c r="A29" s="35">
        <v>17</v>
      </c>
      <c r="B29" s="44" t="s">
        <v>189</v>
      </c>
      <c r="C29" s="45" t="s">
        <v>275</v>
      </c>
      <c r="D29" s="60">
        <v>3</v>
      </c>
      <c r="E29" s="60">
        <v>60</v>
      </c>
      <c r="F29" s="33">
        <v>30</v>
      </c>
      <c r="G29" s="33">
        <v>27</v>
      </c>
      <c r="H29" s="33">
        <v>3</v>
      </c>
      <c r="I29" s="33"/>
      <c r="J29" s="33">
        <f>E29</f>
        <v>60</v>
      </c>
      <c r="K29" s="33"/>
      <c r="L29" s="33"/>
      <c r="M29" s="42"/>
      <c r="N29" s="42"/>
    </row>
    <row r="30" spans="1:14" s="16" customFormat="1" x14ac:dyDescent="0.2">
      <c r="A30" s="35">
        <v>18</v>
      </c>
      <c r="B30" s="44" t="s">
        <v>190</v>
      </c>
      <c r="C30" s="45" t="s">
        <v>275</v>
      </c>
      <c r="D30" s="60">
        <v>2</v>
      </c>
      <c r="E30" s="60">
        <v>45</v>
      </c>
      <c r="F30" s="33">
        <v>15</v>
      </c>
      <c r="G30" s="33">
        <v>28</v>
      </c>
      <c r="H30" s="33">
        <v>2</v>
      </c>
      <c r="I30" s="33"/>
      <c r="J30" s="33">
        <f>E30</f>
        <v>45</v>
      </c>
      <c r="K30" s="33"/>
      <c r="L30" s="33"/>
      <c r="M30" s="42"/>
      <c r="N30" s="42"/>
    </row>
    <row r="31" spans="1:14" s="16" customFormat="1" x14ac:dyDescent="0.2">
      <c r="A31" s="35">
        <v>19</v>
      </c>
      <c r="B31" s="44" t="s">
        <v>188</v>
      </c>
      <c r="C31" s="45" t="s">
        <v>275</v>
      </c>
      <c r="D31" s="60">
        <v>3</v>
      </c>
      <c r="E31" s="60">
        <v>60</v>
      </c>
      <c r="F31" s="33">
        <v>30</v>
      </c>
      <c r="G31" s="33">
        <v>27</v>
      </c>
      <c r="H31" s="33">
        <v>3</v>
      </c>
      <c r="I31" s="33"/>
      <c r="J31" s="33"/>
      <c r="K31" s="33">
        <f>E31</f>
        <v>60</v>
      </c>
      <c r="L31" s="33"/>
      <c r="M31" s="42"/>
      <c r="N31" s="42"/>
    </row>
    <row r="32" spans="1:14" s="17" customFormat="1" x14ac:dyDescent="0.2">
      <c r="A32" s="31">
        <v>20</v>
      </c>
      <c r="B32" s="44" t="s">
        <v>491</v>
      </c>
      <c r="C32" s="45" t="s">
        <v>275</v>
      </c>
      <c r="D32" s="60">
        <v>3</v>
      </c>
      <c r="E32" s="60">
        <v>52</v>
      </c>
      <c r="F32" s="33">
        <v>33</v>
      </c>
      <c r="G32" s="33">
        <v>16</v>
      </c>
      <c r="H32" s="33">
        <v>3</v>
      </c>
      <c r="I32" s="42"/>
      <c r="J32" s="42"/>
      <c r="K32" s="42">
        <f>E32</f>
        <v>52</v>
      </c>
      <c r="L32" s="42"/>
      <c r="M32" s="42"/>
      <c r="N32" s="42"/>
    </row>
    <row r="33" spans="1:14" s="17" customFormat="1" x14ac:dyDescent="0.2">
      <c r="A33" s="31">
        <v>21</v>
      </c>
      <c r="B33" s="44" t="s">
        <v>450</v>
      </c>
      <c r="C33" s="45" t="s">
        <v>275</v>
      </c>
      <c r="D33" s="60">
        <v>3</v>
      </c>
      <c r="E33" s="60">
        <v>60</v>
      </c>
      <c r="F33" s="33">
        <v>39</v>
      </c>
      <c r="G33" s="33">
        <v>18</v>
      </c>
      <c r="H33" s="33">
        <v>3</v>
      </c>
      <c r="I33" s="42"/>
      <c r="J33" s="42"/>
      <c r="K33" s="42">
        <f>E33</f>
        <v>60</v>
      </c>
      <c r="L33" s="42"/>
      <c r="M33" s="42"/>
      <c r="N33" s="42"/>
    </row>
    <row r="34" spans="1:14" s="16" customFormat="1" x14ac:dyDescent="0.2">
      <c r="A34" s="31">
        <v>22</v>
      </c>
      <c r="B34" s="44" t="s">
        <v>144</v>
      </c>
      <c r="C34" s="45" t="s">
        <v>275</v>
      </c>
      <c r="D34" s="60">
        <v>2</v>
      </c>
      <c r="E34" s="60">
        <v>45</v>
      </c>
      <c r="F34" s="33">
        <v>15</v>
      </c>
      <c r="G34" s="33">
        <v>28</v>
      </c>
      <c r="H34" s="33">
        <v>2</v>
      </c>
      <c r="I34" s="33"/>
      <c r="J34" s="33"/>
      <c r="K34" s="33">
        <f>E34</f>
        <v>45</v>
      </c>
      <c r="L34" s="33"/>
      <c r="M34" s="42"/>
      <c r="N34" s="42"/>
    </row>
    <row r="35" spans="1:14" s="16" customFormat="1" ht="31.5" x14ac:dyDescent="0.2">
      <c r="A35" s="31">
        <v>23</v>
      </c>
      <c r="B35" s="44" t="s">
        <v>193</v>
      </c>
      <c r="C35" s="45" t="s">
        <v>17</v>
      </c>
      <c r="D35" s="60">
        <v>5</v>
      </c>
      <c r="E35" s="60">
        <v>195</v>
      </c>
      <c r="F35" s="33">
        <v>10</v>
      </c>
      <c r="G35" s="33">
        <v>180</v>
      </c>
      <c r="H35" s="33">
        <v>5</v>
      </c>
      <c r="I35" s="33"/>
      <c r="J35" s="33"/>
      <c r="K35" s="33">
        <f>E35</f>
        <v>195</v>
      </c>
      <c r="L35" s="33"/>
      <c r="M35" s="42"/>
      <c r="N35" s="42"/>
    </row>
    <row r="36" spans="1:14" s="17" customFormat="1" x14ac:dyDescent="0.2">
      <c r="A36" s="31">
        <v>24</v>
      </c>
      <c r="B36" s="44" t="s">
        <v>191</v>
      </c>
      <c r="C36" s="45" t="s">
        <v>275</v>
      </c>
      <c r="D36" s="60">
        <v>4</v>
      </c>
      <c r="E36" s="60">
        <v>75</v>
      </c>
      <c r="F36" s="33">
        <v>45</v>
      </c>
      <c r="G36" s="33">
        <v>27</v>
      </c>
      <c r="H36" s="33">
        <v>3</v>
      </c>
      <c r="I36" s="33"/>
      <c r="J36" s="33"/>
      <c r="K36" s="33"/>
      <c r="L36" s="33">
        <f>E36</f>
        <v>75</v>
      </c>
      <c r="M36" s="42"/>
      <c r="N36" s="42"/>
    </row>
    <row r="37" spans="1:14" s="17" customFormat="1" x14ac:dyDescent="0.2">
      <c r="A37" s="31">
        <v>25</v>
      </c>
      <c r="B37" s="44" t="s">
        <v>192</v>
      </c>
      <c r="C37" s="45" t="s">
        <v>275</v>
      </c>
      <c r="D37" s="60">
        <v>3</v>
      </c>
      <c r="E37" s="60">
        <v>60</v>
      </c>
      <c r="F37" s="33">
        <v>30</v>
      </c>
      <c r="G37" s="33">
        <v>27</v>
      </c>
      <c r="H37" s="33">
        <v>3</v>
      </c>
      <c r="I37" s="33"/>
      <c r="J37" s="33"/>
      <c r="K37" s="33"/>
      <c r="L37" s="33">
        <f>E37</f>
        <v>60</v>
      </c>
      <c r="M37" s="42"/>
      <c r="N37" s="42"/>
    </row>
    <row r="38" spans="1:14" s="17" customFormat="1" x14ac:dyDescent="0.2">
      <c r="A38" s="31">
        <v>26</v>
      </c>
      <c r="B38" s="44" t="s">
        <v>97</v>
      </c>
      <c r="C38" s="45" t="s">
        <v>272</v>
      </c>
      <c r="D38" s="45">
        <v>2</v>
      </c>
      <c r="E38" s="45">
        <v>30</v>
      </c>
      <c r="F38" s="42">
        <v>15</v>
      </c>
      <c r="G38" s="42">
        <v>13</v>
      </c>
      <c r="H38" s="42">
        <v>2</v>
      </c>
      <c r="I38" s="42"/>
      <c r="J38" s="51"/>
      <c r="K38" s="42"/>
      <c r="L38" s="42">
        <f>E38</f>
        <v>30</v>
      </c>
      <c r="M38" s="42"/>
      <c r="N38" s="42"/>
    </row>
    <row r="39" spans="1:14" s="17" customFormat="1" x14ac:dyDescent="0.2">
      <c r="A39" s="31">
        <v>27</v>
      </c>
      <c r="B39" s="44" t="s">
        <v>451</v>
      </c>
      <c r="C39" s="45" t="s">
        <v>275</v>
      </c>
      <c r="D39" s="60">
        <v>3</v>
      </c>
      <c r="E39" s="60">
        <v>60</v>
      </c>
      <c r="F39" s="33">
        <v>39</v>
      </c>
      <c r="G39" s="33">
        <v>18</v>
      </c>
      <c r="H39" s="33">
        <v>3</v>
      </c>
      <c r="I39" s="42"/>
      <c r="J39" s="42"/>
      <c r="K39" s="42"/>
      <c r="L39" s="42">
        <f>E39</f>
        <v>60</v>
      </c>
      <c r="M39" s="12"/>
      <c r="N39" s="42"/>
    </row>
    <row r="40" spans="1:14" s="16" customFormat="1" x14ac:dyDescent="0.2">
      <c r="A40" s="31">
        <v>28</v>
      </c>
      <c r="B40" s="212" t="s">
        <v>493</v>
      </c>
      <c r="C40" s="45" t="s">
        <v>275</v>
      </c>
      <c r="D40" s="60">
        <v>2</v>
      </c>
      <c r="E40" s="60">
        <v>40</v>
      </c>
      <c r="F40" s="33">
        <v>26</v>
      </c>
      <c r="G40" s="33">
        <v>12</v>
      </c>
      <c r="H40" s="33">
        <v>2</v>
      </c>
      <c r="I40" s="42"/>
      <c r="J40" s="42"/>
      <c r="K40" s="42"/>
      <c r="L40" s="42">
        <f t="shared" ref="L40:L42" si="4">E40</f>
        <v>40</v>
      </c>
      <c r="M40" s="12"/>
      <c r="N40" s="42"/>
    </row>
    <row r="41" spans="1:14" s="16" customFormat="1" x14ac:dyDescent="0.2">
      <c r="A41" s="31">
        <v>29</v>
      </c>
      <c r="B41" s="44" t="s">
        <v>494</v>
      </c>
      <c r="C41" s="45" t="s">
        <v>275</v>
      </c>
      <c r="D41" s="60">
        <v>3</v>
      </c>
      <c r="E41" s="60">
        <v>60</v>
      </c>
      <c r="F41" s="33">
        <v>39</v>
      </c>
      <c r="G41" s="33">
        <v>18</v>
      </c>
      <c r="H41" s="33">
        <v>3</v>
      </c>
      <c r="I41" s="42"/>
      <c r="J41" s="42"/>
      <c r="K41" s="42"/>
      <c r="L41" s="42">
        <f t="shared" si="4"/>
        <v>60</v>
      </c>
      <c r="M41" s="12"/>
      <c r="N41" s="42"/>
    </row>
    <row r="42" spans="1:14" s="17" customFormat="1" x14ac:dyDescent="0.2">
      <c r="A42" s="31">
        <v>30</v>
      </c>
      <c r="B42" s="44" t="s">
        <v>690</v>
      </c>
      <c r="C42" s="45" t="s">
        <v>275</v>
      </c>
      <c r="D42" s="60">
        <v>3</v>
      </c>
      <c r="E42" s="60">
        <v>54</v>
      </c>
      <c r="F42" s="33">
        <v>39</v>
      </c>
      <c r="G42" s="33">
        <v>12</v>
      </c>
      <c r="H42" s="33">
        <v>3</v>
      </c>
      <c r="I42" s="42"/>
      <c r="J42" s="42"/>
      <c r="K42" s="42"/>
      <c r="L42" s="42">
        <f t="shared" si="4"/>
        <v>54</v>
      </c>
      <c r="M42" s="12"/>
      <c r="N42" s="42"/>
    </row>
    <row r="43" spans="1:14" s="17" customFormat="1" x14ac:dyDescent="0.2">
      <c r="A43" s="59" t="s">
        <v>95</v>
      </c>
      <c r="B43" s="39" t="s">
        <v>195</v>
      </c>
      <c r="C43" s="12"/>
      <c r="D43" s="12">
        <f t="shared" ref="D43:M43" si="5">D44+D45</f>
        <v>4</v>
      </c>
      <c r="E43" s="12">
        <f t="shared" si="5"/>
        <v>60</v>
      </c>
      <c r="F43" s="12">
        <f t="shared" si="5"/>
        <v>30</v>
      </c>
      <c r="G43" s="12">
        <f t="shared" si="5"/>
        <v>26</v>
      </c>
      <c r="H43" s="12">
        <f t="shared" si="5"/>
        <v>4</v>
      </c>
      <c r="I43" s="12">
        <f t="shared" si="5"/>
        <v>0</v>
      </c>
      <c r="J43" s="12">
        <f t="shared" si="5"/>
        <v>0</v>
      </c>
      <c r="K43" s="12">
        <f t="shared" si="5"/>
        <v>0</v>
      </c>
      <c r="L43" s="12">
        <f t="shared" si="5"/>
        <v>60</v>
      </c>
      <c r="M43" s="12">
        <f t="shared" si="5"/>
        <v>0</v>
      </c>
      <c r="N43" s="12"/>
    </row>
    <row r="44" spans="1:14" s="16" customFormat="1" x14ac:dyDescent="0.2">
      <c r="A44" s="35">
        <v>31</v>
      </c>
      <c r="B44" s="96" t="s">
        <v>194</v>
      </c>
      <c r="C44" s="45" t="s">
        <v>272</v>
      </c>
      <c r="D44" s="60">
        <v>2</v>
      </c>
      <c r="E44" s="60">
        <v>30</v>
      </c>
      <c r="F44" s="33">
        <v>15</v>
      </c>
      <c r="G44" s="33">
        <v>13</v>
      </c>
      <c r="H44" s="33">
        <v>2</v>
      </c>
      <c r="I44" s="33"/>
      <c r="J44" s="33"/>
      <c r="K44" s="33"/>
      <c r="L44" s="33">
        <f>E44</f>
        <v>30</v>
      </c>
      <c r="M44" s="42"/>
      <c r="N44" s="42"/>
    </row>
    <row r="45" spans="1:14" s="17" customFormat="1" x14ac:dyDescent="0.2">
      <c r="A45" s="35">
        <v>32</v>
      </c>
      <c r="B45" s="96" t="s">
        <v>176</v>
      </c>
      <c r="C45" s="45" t="s">
        <v>272</v>
      </c>
      <c r="D45" s="60">
        <v>2</v>
      </c>
      <c r="E45" s="60">
        <v>30</v>
      </c>
      <c r="F45" s="33">
        <v>15</v>
      </c>
      <c r="G45" s="33">
        <v>13</v>
      </c>
      <c r="H45" s="33">
        <v>2</v>
      </c>
      <c r="I45" s="97"/>
      <c r="J45" s="33"/>
      <c r="K45" s="33"/>
      <c r="L45" s="33">
        <f>E45</f>
        <v>30</v>
      </c>
      <c r="M45" s="42"/>
      <c r="N45" s="42"/>
    </row>
    <row r="46" spans="1:14" s="16" customFormat="1" ht="31.5" x14ac:dyDescent="0.2">
      <c r="A46" s="59" t="s">
        <v>60</v>
      </c>
      <c r="B46" s="39" t="s">
        <v>698</v>
      </c>
      <c r="C46" s="12"/>
      <c r="D46" s="12">
        <f>D47+D48</f>
        <v>10</v>
      </c>
      <c r="E46" s="12">
        <f t="shared" ref="E46:M46" si="6">E47+E48</f>
        <v>450</v>
      </c>
      <c r="F46" s="12">
        <f t="shared" si="6"/>
        <v>25</v>
      </c>
      <c r="G46" s="12">
        <f t="shared" si="6"/>
        <v>420</v>
      </c>
      <c r="H46" s="12">
        <f t="shared" si="6"/>
        <v>5</v>
      </c>
      <c r="I46" s="12">
        <f t="shared" si="6"/>
        <v>0</v>
      </c>
      <c r="J46" s="12">
        <f t="shared" si="6"/>
        <v>0</v>
      </c>
      <c r="K46" s="12">
        <f t="shared" si="6"/>
        <v>0</v>
      </c>
      <c r="L46" s="12">
        <f t="shared" si="6"/>
        <v>0</v>
      </c>
      <c r="M46" s="12">
        <f t="shared" si="6"/>
        <v>450</v>
      </c>
      <c r="N46" s="12"/>
    </row>
    <row r="47" spans="1:14" s="17" customFormat="1" ht="31.5" x14ac:dyDescent="0.2">
      <c r="A47" s="35">
        <v>33</v>
      </c>
      <c r="B47" s="44" t="s">
        <v>63</v>
      </c>
      <c r="C47" s="45" t="s">
        <v>17</v>
      </c>
      <c r="D47" s="60">
        <v>5</v>
      </c>
      <c r="E47" s="60">
        <f>D47*45</f>
        <v>225</v>
      </c>
      <c r="F47" s="33">
        <v>10</v>
      </c>
      <c r="G47" s="33">
        <v>210</v>
      </c>
      <c r="H47" s="33">
        <v>5</v>
      </c>
      <c r="I47" s="33"/>
      <c r="J47" s="33"/>
      <c r="K47" s="33"/>
      <c r="L47" s="33"/>
      <c r="M47" s="42">
        <f>E47</f>
        <v>225</v>
      </c>
      <c r="N47" s="42"/>
    </row>
    <row r="48" spans="1:14" s="116" customFormat="1" x14ac:dyDescent="0.25">
      <c r="A48" s="35">
        <v>34</v>
      </c>
      <c r="B48" s="44" t="s">
        <v>676</v>
      </c>
      <c r="C48" s="45"/>
      <c r="D48" s="60">
        <v>5</v>
      </c>
      <c r="E48" s="60">
        <v>225</v>
      </c>
      <c r="F48" s="33">
        <v>15</v>
      </c>
      <c r="G48" s="33">
        <f>E48-F48</f>
        <v>210</v>
      </c>
      <c r="H48" s="33"/>
      <c r="I48" s="33"/>
      <c r="J48" s="33"/>
      <c r="K48" s="33"/>
      <c r="L48" s="33"/>
      <c r="M48" s="42">
        <f>E48</f>
        <v>225</v>
      </c>
      <c r="N48" s="42"/>
    </row>
    <row r="49" spans="1:14" s="116" customFormat="1" x14ac:dyDescent="0.25">
      <c r="A49" s="213"/>
      <c r="B49" s="214" t="s">
        <v>495</v>
      </c>
      <c r="C49" s="215"/>
      <c r="D49" s="60"/>
      <c r="E49" s="60"/>
      <c r="F49" s="33"/>
      <c r="G49" s="33"/>
      <c r="H49" s="33"/>
      <c r="I49" s="33"/>
      <c r="J49" s="33"/>
      <c r="K49" s="33"/>
      <c r="L49" s="33"/>
      <c r="M49" s="42"/>
      <c r="N49" s="42"/>
    </row>
    <row r="50" spans="1:14" x14ac:dyDescent="0.25">
      <c r="A50" s="213"/>
      <c r="B50" s="214" t="s">
        <v>677</v>
      </c>
      <c r="C50" s="215"/>
      <c r="D50" s="60"/>
      <c r="E50" s="60"/>
      <c r="F50" s="33"/>
      <c r="G50" s="33"/>
      <c r="H50" s="33"/>
      <c r="I50" s="33"/>
      <c r="J50" s="33"/>
      <c r="K50" s="33"/>
      <c r="L50" s="33"/>
      <c r="M50" s="42"/>
      <c r="N50" s="42"/>
    </row>
    <row r="51" spans="1:14" x14ac:dyDescent="0.25">
      <c r="A51" s="272" t="s">
        <v>140</v>
      </c>
      <c r="B51" s="273"/>
      <c r="C51" s="216"/>
      <c r="D51" s="12">
        <f t="shared" ref="D51:M51" si="7">D46+D17+D9</f>
        <v>98</v>
      </c>
      <c r="E51" s="12">
        <f t="shared" si="7"/>
        <v>2291</v>
      </c>
      <c r="F51" s="12">
        <f t="shared" si="7"/>
        <v>842</v>
      </c>
      <c r="G51" s="12">
        <f t="shared" si="7"/>
        <v>1353</v>
      </c>
      <c r="H51" s="12">
        <f t="shared" si="7"/>
        <v>96</v>
      </c>
      <c r="I51" s="12">
        <f t="shared" si="7"/>
        <v>465</v>
      </c>
      <c r="J51" s="12">
        <f t="shared" si="7"/>
        <v>435</v>
      </c>
      <c r="K51" s="12">
        <f t="shared" si="7"/>
        <v>472</v>
      </c>
      <c r="L51" s="12">
        <f t="shared" si="7"/>
        <v>469</v>
      </c>
      <c r="M51" s="12">
        <f t="shared" si="7"/>
        <v>450</v>
      </c>
      <c r="N51" s="12"/>
    </row>
    <row r="52" spans="1:14" x14ac:dyDescent="0.25">
      <c r="A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4" s="147" customFormat="1" ht="34.5" customHeight="1" x14ac:dyDescent="0.25">
      <c r="A53" s="261" t="s">
        <v>570</v>
      </c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</row>
    <row r="54" spans="1:14" s="147" customFormat="1" ht="39.75" customHeight="1" x14ac:dyDescent="0.25">
      <c r="A54" s="148"/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</row>
  </sheetData>
  <mergeCells count="14">
    <mergeCell ref="A1:H1"/>
    <mergeCell ref="A2:H2"/>
    <mergeCell ref="A3:H3"/>
    <mergeCell ref="A4:M4"/>
    <mergeCell ref="A5:M5"/>
    <mergeCell ref="B54:N54"/>
    <mergeCell ref="A7:A8"/>
    <mergeCell ref="B7:B8"/>
    <mergeCell ref="D7:D8"/>
    <mergeCell ref="E7:H7"/>
    <mergeCell ref="A51:B51"/>
    <mergeCell ref="C7:C8"/>
    <mergeCell ref="A53:N53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3CCC-61BB-46F1-9E50-C64B3ED04CB3}">
  <dimension ref="A1:P56"/>
  <sheetViews>
    <sheetView topLeftCell="A8" zoomScaleNormal="100" workbookViewId="0">
      <selection activeCell="P41" sqref="P41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197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198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30" t="s">
        <v>20</v>
      </c>
      <c r="B9" s="64" t="s">
        <v>21</v>
      </c>
      <c r="C9" s="109"/>
      <c r="D9" s="30">
        <f t="shared" ref="D9:M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30">
        <f t="shared" si="0"/>
        <v>225</v>
      </c>
      <c r="J9" s="30">
        <f t="shared" si="0"/>
        <v>105</v>
      </c>
      <c r="K9" s="30">
        <f t="shared" si="0"/>
        <v>0</v>
      </c>
      <c r="L9" s="30">
        <f t="shared" si="0"/>
        <v>105</v>
      </c>
      <c r="M9" s="30">
        <f t="shared" si="0"/>
        <v>0</v>
      </c>
      <c r="N9" s="30"/>
    </row>
    <row r="10" spans="1:16" s="17" customFormat="1" x14ac:dyDescent="0.2">
      <c r="A10" s="126">
        <v>1</v>
      </c>
      <c r="B10" s="56" t="s">
        <v>460</v>
      </c>
      <c r="C10" s="31" t="s">
        <v>521</v>
      </c>
      <c r="D10" s="31">
        <v>5</v>
      </c>
      <c r="E10" s="31">
        <v>75</v>
      </c>
      <c r="F10" s="31">
        <v>41</v>
      </c>
      <c r="G10" s="31">
        <v>29</v>
      </c>
      <c r="H10" s="31">
        <v>5</v>
      </c>
      <c r="I10" s="128"/>
      <c r="J10" s="31"/>
      <c r="K10" s="31"/>
      <c r="L10" s="31">
        <v>75</v>
      </c>
      <c r="M10" s="31"/>
      <c r="N10" s="31"/>
    </row>
    <row r="11" spans="1:16" s="17" customFormat="1" x14ac:dyDescent="0.2">
      <c r="A11" s="126">
        <v>2</v>
      </c>
      <c r="B11" s="56" t="s">
        <v>25</v>
      </c>
      <c r="C11" s="31" t="s">
        <v>275</v>
      </c>
      <c r="D11" s="31">
        <v>3</v>
      </c>
      <c r="E11" s="31">
        <v>75</v>
      </c>
      <c r="F11" s="31">
        <v>15</v>
      </c>
      <c r="G11" s="31">
        <v>58</v>
      </c>
      <c r="H11" s="31">
        <v>2</v>
      </c>
      <c r="I11" s="128"/>
      <c r="J11" s="31">
        <v>75</v>
      </c>
      <c r="K11" s="31"/>
      <c r="L11" s="31"/>
      <c r="M11" s="31"/>
      <c r="N11" s="31"/>
    </row>
    <row r="12" spans="1:16" s="17" customFormat="1" x14ac:dyDescent="0.2">
      <c r="A12" s="126">
        <v>3</v>
      </c>
      <c r="B12" s="56" t="s">
        <v>23</v>
      </c>
      <c r="C12" s="31" t="s">
        <v>521</v>
      </c>
      <c r="D12" s="31">
        <v>2</v>
      </c>
      <c r="E12" s="31">
        <v>30</v>
      </c>
      <c r="F12" s="31">
        <v>18</v>
      </c>
      <c r="G12" s="31">
        <v>10</v>
      </c>
      <c r="H12" s="31">
        <v>2</v>
      </c>
      <c r="I12" s="128"/>
      <c r="J12" s="31"/>
      <c r="K12" s="31"/>
      <c r="L12" s="31">
        <v>30</v>
      </c>
      <c r="M12" s="31"/>
      <c r="N12" s="31"/>
    </row>
    <row r="13" spans="1:16" s="17" customFormat="1" x14ac:dyDescent="0.2">
      <c r="A13" s="126">
        <v>4</v>
      </c>
      <c r="B13" s="56" t="s">
        <v>27</v>
      </c>
      <c r="C13" s="31" t="s">
        <v>275</v>
      </c>
      <c r="D13" s="31">
        <v>2</v>
      </c>
      <c r="E13" s="31">
        <v>60</v>
      </c>
      <c r="F13" s="31">
        <v>21</v>
      </c>
      <c r="G13" s="31">
        <v>36</v>
      </c>
      <c r="H13" s="31">
        <v>3</v>
      </c>
      <c r="I13" s="128">
        <v>60</v>
      </c>
      <c r="J13" s="31"/>
      <c r="K13" s="31" t="s">
        <v>26</v>
      </c>
      <c r="L13" s="31"/>
      <c r="M13" s="31"/>
      <c r="N13" s="31"/>
    </row>
    <row r="14" spans="1:16" s="17" customFormat="1" x14ac:dyDescent="0.2">
      <c r="A14" s="126">
        <v>5</v>
      </c>
      <c r="B14" s="56" t="s">
        <v>28</v>
      </c>
      <c r="C14" s="31" t="s">
        <v>275</v>
      </c>
      <c r="D14" s="31">
        <v>2</v>
      </c>
      <c r="E14" s="31">
        <v>60</v>
      </c>
      <c r="F14" s="31">
        <v>21</v>
      </c>
      <c r="G14" s="31">
        <v>36</v>
      </c>
      <c r="H14" s="31">
        <v>3</v>
      </c>
      <c r="I14" s="128">
        <v>60</v>
      </c>
      <c r="J14" s="31"/>
      <c r="K14" s="31"/>
      <c r="L14" s="31"/>
      <c r="M14" s="31"/>
      <c r="N14" s="31"/>
    </row>
    <row r="15" spans="1:16" s="17" customFormat="1" x14ac:dyDescent="0.2">
      <c r="A15" s="126">
        <v>6</v>
      </c>
      <c r="B15" s="56" t="s">
        <v>24</v>
      </c>
      <c r="C15" s="31" t="s">
        <v>521</v>
      </c>
      <c r="D15" s="31">
        <v>2</v>
      </c>
      <c r="E15" s="31">
        <v>60</v>
      </c>
      <c r="F15" s="31">
        <v>5</v>
      </c>
      <c r="G15" s="31">
        <v>51</v>
      </c>
      <c r="H15" s="31">
        <v>4</v>
      </c>
      <c r="I15" s="128">
        <v>30</v>
      </c>
      <c r="J15" s="31">
        <v>30</v>
      </c>
      <c r="K15" s="31"/>
      <c r="L15" s="31"/>
      <c r="M15" s="31"/>
      <c r="N15" s="31"/>
    </row>
    <row r="16" spans="1:16" s="17" customFormat="1" x14ac:dyDescent="0.2">
      <c r="A16" s="126">
        <v>7</v>
      </c>
      <c r="B16" s="56" t="s">
        <v>185</v>
      </c>
      <c r="C16" s="31" t="s">
        <v>521</v>
      </c>
      <c r="D16" s="31">
        <v>3</v>
      </c>
      <c r="E16" s="31">
        <v>75</v>
      </c>
      <c r="F16" s="31">
        <v>36</v>
      </c>
      <c r="G16" s="31">
        <v>35</v>
      </c>
      <c r="H16" s="31">
        <v>4</v>
      </c>
      <c r="I16" s="128">
        <v>75</v>
      </c>
      <c r="J16" s="31"/>
      <c r="K16" s="31"/>
      <c r="L16" s="31"/>
      <c r="M16" s="31"/>
      <c r="N16" s="31"/>
    </row>
    <row r="17" spans="1:14" s="16" customFormat="1" x14ac:dyDescent="0.2">
      <c r="A17" s="30" t="s">
        <v>29</v>
      </c>
      <c r="B17" s="34" t="s">
        <v>103</v>
      </c>
      <c r="C17" s="30"/>
      <c r="D17" s="30">
        <f t="shared" ref="D17:M17" si="1">D18+D23+D37</f>
        <v>51</v>
      </c>
      <c r="E17" s="30">
        <f t="shared" si="1"/>
        <v>990</v>
      </c>
      <c r="F17" s="30">
        <f t="shared" si="1"/>
        <v>359</v>
      </c>
      <c r="G17" s="30">
        <f t="shared" si="1"/>
        <v>555</v>
      </c>
      <c r="H17" s="30">
        <f t="shared" si="1"/>
        <v>76</v>
      </c>
      <c r="I17" s="30">
        <f t="shared" si="1"/>
        <v>225</v>
      </c>
      <c r="J17" s="30">
        <f t="shared" si="1"/>
        <v>300</v>
      </c>
      <c r="K17" s="30">
        <f t="shared" si="1"/>
        <v>240</v>
      </c>
      <c r="L17" s="30">
        <f t="shared" si="1"/>
        <v>225</v>
      </c>
      <c r="M17" s="30">
        <f t="shared" si="1"/>
        <v>0</v>
      </c>
      <c r="N17" s="30"/>
    </row>
    <row r="18" spans="1:14" s="17" customFormat="1" x14ac:dyDescent="0.2">
      <c r="A18" s="30" t="s">
        <v>31</v>
      </c>
      <c r="B18" s="34" t="s">
        <v>32</v>
      </c>
      <c r="C18" s="30"/>
      <c r="D18" s="30">
        <f>SUM(D19:D22)</f>
        <v>9</v>
      </c>
      <c r="E18" s="30">
        <f t="shared" ref="E18:M18" si="2">SUM(E19:E22)</f>
        <v>135</v>
      </c>
      <c r="F18" s="30">
        <f t="shared" si="2"/>
        <v>93</v>
      </c>
      <c r="G18" s="30">
        <f t="shared" si="2"/>
        <v>30</v>
      </c>
      <c r="H18" s="30">
        <f t="shared" si="2"/>
        <v>12</v>
      </c>
      <c r="I18" s="30">
        <f t="shared" si="2"/>
        <v>105</v>
      </c>
      <c r="J18" s="30">
        <f t="shared" si="2"/>
        <v>0</v>
      </c>
      <c r="K18" s="30">
        <f t="shared" si="2"/>
        <v>30</v>
      </c>
      <c r="L18" s="30">
        <f t="shared" si="2"/>
        <v>0</v>
      </c>
      <c r="M18" s="30">
        <f t="shared" si="2"/>
        <v>0</v>
      </c>
      <c r="N18" s="30"/>
    </row>
    <row r="19" spans="1:14" s="17" customFormat="1" x14ac:dyDescent="0.2">
      <c r="A19" s="31">
        <v>8</v>
      </c>
      <c r="B19" s="56" t="s">
        <v>210</v>
      </c>
      <c r="C19" s="31" t="s">
        <v>272</v>
      </c>
      <c r="D19" s="31">
        <v>2</v>
      </c>
      <c r="E19" s="31">
        <v>30</v>
      </c>
      <c r="F19" s="31">
        <v>27</v>
      </c>
      <c r="G19" s="31">
        <v>0</v>
      </c>
      <c r="H19" s="31">
        <v>3</v>
      </c>
      <c r="I19" s="31">
        <v>30</v>
      </c>
      <c r="J19" s="31"/>
      <c r="K19" s="31"/>
      <c r="L19" s="31"/>
      <c r="M19" s="31"/>
      <c r="N19" s="31"/>
    </row>
    <row r="20" spans="1:14" s="17" customFormat="1" x14ac:dyDescent="0.2">
      <c r="A20" s="31">
        <v>9</v>
      </c>
      <c r="B20" s="56" t="s">
        <v>165</v>
      </c>
      <c r="C20" s="31" t="s">
        <v>272</v>
      </c>
      <c r="D20" s="31">
        <v>2</v>
      </c>
      <c r="E20" s="31">
        <v>30</v>
      </c>
      <c r="F20" s="31">
        <v>28</v>
      </c>
      <c r="G20" s="31">
        <v>0</v>
      </c>
      <c r="H20" s="31">
        <v>2</v>
      </c>
      <c r="I20" s="31"/>
      <c r="J20" s="31"/>
      <c r="K20" s="31">
        <v>30</v>
      </c>
      <c r="L20" s="31"/>
      <c r="M20" s="31"/>
      <c r="N20" s="31"/>
    </row>
    <row r="21" spans="1:14" s="17" customFormat="1" x14ac:dyDescent="0.2">
      <c r="A21" s="31">
        <v>10</v>
      </c>
      <c r="B21" s="65" t="s">
        <v>199</v>
      </c>
      <c r="C21" s="31" t="s">
        <v>272</v>
      </c>
      <c r="D21" s="66">
        <v>2</v>
      </c>
      <c r="E21" s="66">
        <v>30</v>
      </c>
      <c r="F21" s="66">
        <v>10</v>
      </c>
      <c r="G21" s="66">
        <v>15</v>
      </c>
      <c r="H21" s="66">
        <v>5</v>
      </c>
      <c r="I21" s="66">
        <v>30</v>
      </c>
      <c r="J21" s="66"/>
      <c r="K21" s="66"/>
      <c r="L21" s="66"/>
      <c r="M21" s="66"/>
      <c r="N21" s="66"/>
    </row>
    <row r="22" spans="1:14" s="17" customFormat="1" x14ac:dyDescent="0.25">
      <c r="A22" s="31">
        <v>11</v>
      </c>
      <c r="B22" s="91" t="s">
        <v>200</v>
      </c>
      <c r="C22" s="31" t="s">
        <v>272</v>
      </c>
      <c r="D22" s="66">
        <v>3</v>
      </c>
      <c r="E22" s="66">
        <v>45</v>
      </c>
      <c r="F22" s="66">
        <v>28</v>
      </c>
      <c r="G22" s="66">
        <v>15</v>
      </c>
      <c r="H22" s="66">
        <v>2</v>
      </c>
      <c r="I22" s="66">
        <v>45</v>
      </c>
      <c r="J22" s="66"/>
      <c r="K22" s="66"/>
      <c r="L22" s="66"/>
      <c r="M22" s="66"/>
      <c r="N22" s="66"/>
    </row>
    <row r="23" spans="1:14" s="16" customFormat="1" x14ac:dyDescent="0.2">
      <c r="A23" s="30" t="s">
        <v>42</v>
      </c>
      <c r="B23" s="34" t="s">
        <v>43</v>
      </c>
      <c r="C23" s="31"/>
      <c r="D23" s="30">
        <f>SUM(D24:D36)</f>
        <v>38</v>
      </c>
      <c r="E23" s="30">
        <f t="shared" ref="E23:M23" si="3">SUM(E24:E36)</f>
        <v>780</v>
      </c>
      <c r="F23" s="30">
        <f t="shared" si="3"/>
        <v>223</v>
      </c>
      <c r="G23" s="30">
        <f t="shared" si="3"/>
        <v>498</v>
      </c>
      <c r="H23" s="30">
        <f t="shared" si="3"/>
        <v>59</v>
      </c>
      <c r="I23" s="30">
        <f t="shared" si="3"/>
        <v>120</v>
      </c>
      <c r="J23" s="30">
        <f t="shared" si="3"/>
        <v>255</v>
      </c>
      <c r="K23" s="30">
        <f t="shared" si="3"/>
        <v>180</v>
      </c>
      <c r="L23" s="30">
        <f t="shared" si="3"/>
        <v>225</v>
      </c>
      <c r="M23" s="30">
        <f t="shared" si="3"/>
        <v>0</v>
      </c>
      <c r="N23" s="30"/>
    </row>
    <row r="24" spans="1:14" s="16" customFormat="1" x14ac:dyDescent="0.2">
      <c r="A24" s="31">
        <v>12</v>
      </c>
      <c r="B24" s="56" t="s">
        <v>201</v>
      </c>
      <c r="C24" s="31" t="s">
        <v>272</v>
      </c>
      <c r="D24" s="31">
        <v>3</v>
      </c>
      <c r="E24" s="31">
        <v>45</v>
      </c>
      <c r="F24" s="31">
        <v>28</v>
      </c>
      <c r="G24" s="31">
        <v>15</v>
      </c>
      <c r="H24" s="31">
        <v>2</v>
      </c>
      <c r="I24" s="31"/>
      <c r="J24" s="31"/>
      <c r="K24" s="31"/>
      <c r="L24" s="31">
        <v>45</v>
      </c>
      <c r="M24" s="31"/>
      <c r="N24" s="31"/>
    </row>
    <row r="25" spans="1:14" s="17" customFormat="1" x14ac:dyDescent="0.2">
      <c r="A25" s="31">
        <v>13</v>
      </c>
      <c r="B25" s="56" t="s">
        <v>202</v>
      </c>
      <c r="C25" s="33" t="s">
        <v>275</v>
      </c>
      <c r="D25" s="31">
        <v>3</v>
      </c>
      <c r="E25" s="31">
        <v>75</v>
      </c>
      <c r="F25" s="31">
        <v>15</v>
      </c>
      <c r="G25" s="31">
        <v>55</v>
      </c>
      <c r="H25" s="31">
        <v>5</v>
      </c>
      <c r="I25" s="31"/>
      <c r="J25" s="31"/>
      <c r="K25" s="31"/>
      <c r="L25" s="31">
        <v>75</v>
      </c>
      <c r="M25" s="31"/>
      <c r="N25" s="31"/>
    </row>
    <row r="26" spans="1:14" s="16" customFormat="1" x14ac:dyDescent="0.2">
      <c r="A26" s="31">
        <v>14</v>
      </c>
      <c r="B26" s="56" t="s">
        <v>646</v>
      </c>
      <c r="C26" s="33" t="s">
        <v>272</v>
      </c>
      <c r="D26" s="31">
        <v>3</v>
      </c>
      <c r="E26" s="31">
        <v>45</v>
      </c>
      <c r="F26" s="31">
        <v>27</v>
      </c>
      <c r="G26" s="31">
        <v>15</v>
      </c>
      <c r="H26" s="31">
        <v>3</v>
      </c>
      <c r="I26" s="31">
        <v>45</v>
      </c>
      <c r="J26" s="31"/>
      <c r="K26" s="31"/>
      <c r="L26" s="31"/>
      <c r="M26" s="31"/>
      <c r="N26" s="31"/>
    </row>
    <row r="27" spans="1:14" s="16" customFormat="1" x14ac:dyDescent="0.2">
      <c r="A27" s="31">
        <v>15</v>
      </c>
      <c r="B27" s="56" t="s">
        <v>647</v>
      </c>
      <c r="C27" s="33" t="s">
        <v>275</v>
      </c>
      <c r="D27" s="31">
        <v>3</v>
      </c>
      <c r="E27" s="31">
        <v>75</v>
      </c>
      <c r="F27" s="31">
        <v>15</v>
      </c>
      <c r="G27" s="31">
        <v>55</v>
      </c>
      <c r="H27" s="31">
        <v>5</v>
      </c>
      <c r="I27" s="31">
        <v>75</v>
      </c>
      <c r="J27" s="31"/>
      <c r="K27" s="31"/>
      <c r="L27" s="31"/>
      <c r="M27" s="31"/>
      <c r="N27" s="31"/>
    </row>
    <row r="28" spans="1:14" s="16" customFormat="1" x14ac:dyDescent="0.2">
      <c r="A28" s="31">
        <v>16</v>
      </c>
      <c r="B28" s="65" t="s">
        <v>648</v>
      </c>
      <c r="C28" s="78" t="s">
        <v>275</v>
      </c>
      <c r="D28" s="66">
        <v>5</v>
      </c>
      <c r="E28" s="66">
        <v>135</v>
      </c>
      <c r="F28" s="66">
        <v>15</v>
      </c>
      <c r="G28" s="66">
        <v>110</v>
      </c>
      <c r="H28" s="66">
        <v>10</v>
      </c>
      <c r="I28" s="66"/>
      <c r="J28" s="66">
        <v>135</v>
      </c>
      <c r="K28" s="66"/>
      <c r="L28" s="66"/>
      <c r="M28" s="66"/>
      <c r="N28" s="66"/>
    </row>
    <row r="29" spans="1:14" s="16" customFormat="1" x14ac:dyDescent="0.2">
      <c r="A29" s="31">
        <v>17</v>
      </c>
      <c r="B29" s="56" t="s">
        <v>649</v>
      </c>
      <c r="C29" s="78" t="s">
        <v>275</v>
      </c>
      <c r="D29" s="31">
        <v>3</v>
      </c>
      <c r="E29" s="31">
        <v>75</v>
      </c>
      <c r="F29" s="31">
        <v>15</v>
      </c>
      <c r="G29" s="31">
        <v>55</v>
      </c>
      <c r="H29" s="31">
        <v>5</v>
      </c>
      <c r="I29" s="31"/>
      <c r="J29" s="67"/>
      <c r="K29" s="31"/>
      <c r="L29" s="31">
        <v>75</v>
      </c>
      <c r="M29" s="31"/>
      <c r="N29" s="31"/>
    </row>
    <row r="30" spans="1:14" s="16" customFormat="1" x14ac:dyDescent="0.2">
      <c r="A30" s="31">
        <v>18</v>
      </c>
      <c r="B30" s="65" t="s">
        <v>650</v>
      </c>
      <c r="C30" s="78" t="s">
        <v>275</v>
      </c>
      <c r="D30" s="66">
        <v>4</v>
      </c>
      <c r="E30" s="66">
        <v>105</v>
      </c>
      <c r="F30" s="66">
        <v>15</v>
      </c>
      <c r="G30" s="66">
        <v>85</v>
      </c>
      <c r="H30" s="66">
        <v>5</v>
      </c>
      <c r="I30" s="66"/>
      <c r="J30" s="66"/>
      <c r="K30" s="66">
        <v>105</v>
      </c>
      <c r="L30" s="66"/>
      <c r="M30" s="66"/>
      <c r="N30" s="66"/>
    </row>
    <row r="31" spans="1:14" s="16" customFormat="1" x14ac:dyDescent="0.2">
      <c r="A31" s="31">
        <v>19</v>
      </c>
      <c r="B31" s="56" t="s">
        <v>204</v>
      </c>
      <c r="C31" s="33" t="s">
        <v>272</v>
      </c>
      <c r="D31" s="31">
        <v>2</v>
      </c>
      <c r="E31" s="31">
        <v>30</v>
      </c>
      <c r="F31" s="31">
        <v>28</v>
      </c>
      <c r="G31" s="31">
        <v>0</v>
      </c>
      <c r="H31" s="31">
        <v>2</v>
      </c>
      <c r="I31" s="31"/>
      <c r="J31" s="31"/>
      <c r="K31" s="31">
        <v>30</v>
      </c>
      <c r="L31" s="31"/>
      <c r="M31" s="31"/>
      <c r="N31" s="31"/>
    </row>
    <row r="32" spans="1:14" s="16" customFormat="1" x14ac:dyDescent="0.2">
      <c r="A32" s="31">
        <v>20</v>
      </c>
      <c r="B32" s="56" t="s">
        <v>651</v>
      </c>
      <c r="C32" s="33" t="s">
        <v>275</v>
      </c>
      <c r="D32" s="31">
        <v>2</v>
      </c>
      <c r="E32" s="31">
        <v>45</v>
      </c>
      <c r="F32" s="31">
        <v>15</v>
      </c>
      <c r="G32" s="31">
        <v>28</v>
      </c>
      <c r="H32" s="31">
        <v>2</v>
      </c>
      <c r="I32" s="31"/>
      <c r="J32" s="31">
        <v>45</v>
      </c>
      <c r="K32" s="31"/>
      <c r="L32" s="31"/>
      <c r="M32" s="31"/>
      <c r="N32" s="31"/>
    </row>
    <row r="33" spans="1:14" s="16" customFormat="1" x14ac:dyDescent="0.2">
      <c r="A33" s="31">
        <v>21</v>
      </c>
      <c r="B33" s="56" t="s">
        <v>205</v>
      </c>
      <c r="C33" s="31" t="s">
        <v>272</v>
      </c>
      <c r="D33" s="31">
        <v>2</v>
      </c>
      <c r="E33" s="31">
        <v>30</v>
      </c>
      <c r="F33" s="31">
        <v>10</v>
      </c>
      <c r="G33" s="31">
        <v>15</v>
      </c>
      <c r="H33" s="31">
        <v>5</v>
      </c>
      <c r="I33" s="31"/>
      <c r="J33" s="31"/>
      <c r="K33" s="31"/>
      <c r="L33" s="31">
        <v>30</v>
      </c>
      <c r="M33" s="31"/>
      <c r="N33" s="31"/>
    </row>
    <row r="34" spans="1:14" s="16" customFormat="1" x14ac:dyDescent="0.2">
      <c r="A34" s="31">
        <v>22</v>
      </c>
      <c r="B34" s="56" t="s">
        <v>206</v>
      </c>
      <c r="C34" s="31" t="s">
        <v>272</v>
      </c>
      <c r="D34" s="31">
        <v>2</v>
      </c>
      <c r="E34" s="31">
        <v>30</v>
      </c>
      <c r="F34" s="31">
        <v>10</v>
      </c>
      <c r="G34" s="31">
        <v>15</v>
      </c>
      <c r="H34" s="31">
        <v>5</v>
      </c>
      <c r="I34" s="31"/>
      <c r="J34" s="31">
        <v>30</v>
      </c>
      <c r="K34" s="31"/>
      <c r="L34" s="31"/>
      <c r="M34" s="31"/>
      <c r="N34" s="31"/>
    </row>
    <row r="35" spans="1:14" s="16" customFormat="1" x14ac:dyDescent="0.2">
      <c r="A35" s="31">
        <v>23</v>
      </c>
      <c r="B35" s="56" t="s">
        <v>207</v>
      </c>
      <c r="C35" s="31" t="s">
        <v>272</v>
      </c>
      <c r="D35" s="31">
        <v>3</v>
      </c>
      <c r="E35" s="31">
        <v>45</v>
      </c>
      <c r="F35" s="31">
        <v>15</v>
      </c>
      <c r="G35" s="31">
        <v>25</v>
      </c>
      <c r="H35" s="31">
        <v>5</v>
      </c>
      <c r="I35" s="31"/>
      <c r="J35" s="31">
        <v>45</v>
      </c>
      <c r="K35" s="31"/>
      <c r="L35" s="31"/>
      <c r="M35" s="31"/>
      <c r="N35" s="31"/>
    </row>
    <row r="36" spans="1:14" s="17" customFormat="1" x14ac:dyDescent="0.2">
      <c r="A36" s="31">
        <v>24</v>
      </c>
      <c r="B36" s="56" t="s">
        <v>208</v>
      </c>
      <c r="C36" s="31" t="s">
        <v>272</v>
      </c>
      <c r="D36" s="31">
        <v>3</v>
      </c>
      <c r="E36" s="31">
        <v>45</v>
      </c>
      <c r="F36" s="31">
        <v>15</v>
      </c>
      <c r="G36" s="31">
        <v>25</v>
      </c>
      <c r="H36" s="31">
        <v>5</v>
      </c>
      <c r="I36" s="31"/>
      <c r="J36" s="31"/>
      <c r="K36" s="31">
        <v>45</v>
      </c>
      <c r="L36" s="31"/>
      <c r="M36" s="31"/>
      <c r="N36" s="31"/>
    </row>
    <row r="37" spans="1:14" s="17" customFormat="1" x14ac:dyDescent="0.2">
      <c r="A37" s="30" t="s">
        <v>95</v>
      </c>
      <c r="B37" s="34" t="s">
        <v>209</v>
      </c>
      <c r="C37" s="31"/>
      <c r="D37" s="30">
        <f>SUM(D38:D39)</f>
        <v>4</v>
      </c>
      <c r="E37" s="30">
        <f t="shared" ref="E37:M37" si="4">SUM(E38:E39)</f>
        <v>75</v>
      </c>
      <c r="F37" s="30">
        <f t="shared" si="4"/>
        <v>43</v>
      </c>
      <c r="G37" s="30">
        <f t="shared" si="4"/>
        <v>27</v>
      </c>
      <c r="H37" s="30">
        <f t="shared" si="4"/>
        <v>5</v>
      </c>
      <c r="I37" s="30">
        <f t="shared" si="4"/>
        <v>0</v>
      </c>
      <c r="J37" s="30">
        <f t="shared" si="4"/>
        <v>45</v>
      </c>
      <c r="K37" s="30">
        <f t="shared" si="4"/>
        <v>30</v>
      </c>
      <c r="L37" s="30">
        <f t="shared" si="4"/>
        <v>0</v>
      </c>
      <c r="M37" s="30">
        <f t="shared" si="4"/>
        <v>0</v>
      </c>
      <c r="N37" s="30"/>
    </row>
    <row r="38" spans="1:14" s="17" customFormat="1" x14ac:dyDescent="0.2">
      <c r="A38" s="31">
        <v>25</v>
      </c>
      <c r="B38" s="56" t="s">
        <v>223</v>
      </c>
      <c r="C38" s="31" t="s">
        <v>275</v>
      </c>
      <c r="D38" s="31">
        <v>2</v>
      </c>
      <c r="E38" s="31">
        <v>45</v>
      </c>
      <c r="F38" s="31">
        <v>15</v>
      </c>
      <c r="G38" s="31">
        <v>27</v>
      </c>
      <c r="H38" s="31">
        <v>3</v>
      </c>
      <c r="I38" s="31"/>
      <c r="J38" s="31">
        <v>45</v>
      </c>
      <c r="K38" s="31"/>
      <c r="L38" s="31"/>
      <c r="M38" s="31"/>
      <c r="N38" s="31"/>
    </row>
    <row r="39" spans="1:14" s="17" customFormat="1" x14ac:dyDescent="0.2">
      <c r="A39" s="31">
        <v>26</v>
      </c>
      <c r="B39" s="56" t="s">
        <v>211</v>
      </c>
      <c r="C39" s="31" t="s">
        <v>272</v>
      </c>
      <c r="D39" s="31">
        <v>2</v>
      </c>
      <c r="E39" s="31">
        <v>30</v>
      </c>
      <c r="F39" s="31">
        <v>28</v>
      </c>
      <c r="G39" s="31">
        <v>0</v>
      </c>
      <c r="H39" s="31">
        <v>2</v>
      </c>
      <c r="I39" s="31"/>
      <c r="J39" s="31"/>
      <c r="K39" s="31">
        <v>30</v>
      </c>
      <c r="L39" s="31"/>
      <c r="M39" s="31"/>
      <c r="N39" s="31"/>
    </row>
    <row r="40" spans="1:14" s="16" customFormat="1" ht="31.5" x14ac:dyDescent="0.2">
      <c r="A40" s="30" t="s">
        <v>60</v>
      </c>
      <c r="B40" s="36" t="s">
        <v>61</v>
      </c>
      <c r="C40" s="32"/>
      <c r="D40" s="30">
        <f>SUM(D41:D43)</f>
        <v>16</v>
      </c>
      <c r="E40" s="30">
        <f t="shared" ref="E40:M40" si="5">SUM(E41:E43)</f>
        <v>720</v>
      </c>
      <c r="F40" s="30">
        <f t="shared" si="5"/>
        <v>75</v>
      </c>
      <c r="G40" s="30">
        <f t="shared" si="5"/>
        <v>630</v>
      </c>
      <c r="H40" s="30">
        <f t="shared" si="5"/>
        <v>15</v>
      </c>
      <c r="I40" s="30">
        <f t="shared" si="5"/>
        <v>0</v>
      </c>
      <c r="J40" s="30">
        <f t="shared" si="5"/>
        <v>0</v>
      </c>
      <c r="K40" s="30">
        <f t="shared" si="5"/>
        <v>270</v>
      </c>
      <c r="L40" s="30">
        <f t="shared" si="5"/>
        <v>225</v>
      </c>
      <c r="M40" s="30">
        <f t="shared" si="5"/>
        <v>225</v>
      </c>
      <c r="N40" s="30"/>
    </row>
    <row r="41" spans="1:14" s="16" customFormat="1" x14ac:dyDescent="0.25">
      <c r="A41" s="31">
        <v>27</v>
      </c>
      <c r="B41" s="56" t="s">
        <v>212</v>
      </c>
      <c r="C41" s="31" t="s">
        <v>274</v>
      </c>
      <c r="D41" s="115">
        <v>6</v>
      </c>
      <c r="E41" s="115">
        <v>270</v>
      </c>
      <c r="F41" s="115">
        <v>25</v>
      </c>
      <c r="G41" s="115">
        <v>240</v>
      </c>
      <c r="H41" s="115">
        <v>5</v>
      </c>
      <c r="I41" s="115"/>
      <c r="J41" s="115"/>
      <c r="K41" s="115">
        <v>270</v>
      </c>
      <c r="L41" s="115"/>
      <c r="M41" s="115"/>
      <c r="N41" s="115"/>
    </row>
    <row r="42" spans="1:14" s="17" customFormat="1" x14ac:dyDescent="0.25">
      <c r="A42" s="31">
        <v>28</v>
      </c>
      <c r="B42" s="56" t="s">
        <v>213</v>
      </c>
      <c r="C42" s="31" t="s">
        <v>274</v>
      </c>
      <c r="D42" s="115">
        <v>5</v>
      </c>
      <c r="E42" s="115">
        <v>225</v>
      </c>
      <c r="F42" s="115">
        <v>25</v>
      </c>
      <c r="G42" s="115">
        <v>195</v>
      </c>
      <c r="H42" s="115">
        <v>5</v>
      </c>
      <c r="I42" s="115"/>
      <c r="J42" s="115"/>
      <c r="K42" s="115"/>
      <c r="L42" s="115">
        <v>225</v>
      </c>
      <c r="M42" s="115"/>
      <c r="N42" s="115"/>
    </row>
    <row r="43" spans="1:14" s="17" customFormat="1" x14ac:dyDescent="0.25">
      <c r="A43" s="31">
        <v>29</v>
      </c>
      <c r="B43" s="68" t="s">
        <v>63</v>
      </c>
      <c r="C43" s="31" t="s">
        <v>274</v>
      </c>
      <c r="D43" s="115">
        <v>5</v>
      </c>
      <c r="E43" s="115">
        <v>225</v>
      </c>
      <c r="F43" s="115">
        <v>25</v>
      </c>
      <c r="G43" s="115">
        <v>195</v>
      </c>
      <c r="H43" s="115">
        <v>5</v>
      </c>
      <c r="I43" s="115"/>
      <c r="J43" s="115"/>
      <c r="K43" s="115"/>
      <c r="L43" s="115"/>
      <c r="M43" s="115">
        <v>225</v>
      </c>
      <c r="N43" s="115"/>
    </row>
    <row r="44" spans="1:14" s="16" customFormat="1" ht="25.5" customHeight="1" x14ac:dyDescent="0.2">
      <c r="A44" s="30" t="s">
        <v>64</v>
      </c>
      <c r="B44" s="69" t="s">
        <v>696</v>
      </c>
      <c r="C44" s="30" t="s">
        <v>274</v>
      </c>
      <c r="D44" s="30">
        <v>5</v>
      </c>
      <c r="E44" s="30">
        <v>150</v>
      </c>
      <c r="F44" s="30">
        <v>5</v>
      </c>
      <c r="G44" s="30">
        <v>140</v>
      </c>
      <c r="H44" s="30">
        <v>5</v>
      </c>
      <c r="I44" s="30"/>
      <c r="J44" s="30"/>
      <c r="K44" s="30"/>
      <c r="L44" s="30"/>
      <c r="M44" s="30">
        <v>150</v>
      </c>
      <c r="N44" s="30"/>
    </row>
    <row r="45" spans="1:14" s="17" customFormat="1" ht="21.75" customHeight="1" x14ac:dyDescent="0.2">
      <c r="A45" s="274" t="s">
        <v>140</v>
      </c>
      <c r="B45" s="274"/>
      <c r="C45" s="30"/>
      <c r="D45" s="30">
        <f t="shared" ref="D45:M45" si="6">D44+D40+D17+D9</f>
        <v>91</v>
      </c>
      <c r="E45" s="30">
        <f t="shared" si="6"/>
        <v>2295</v>
      </c>
      <c r="F45" s="30">
        <f t="shared" si="6"/>
        <v>596</v>
      </c>
      <c r="G45" s="30">
        <f t="shared" si="6"/>
        <v>1580</v>
      </c>
      <c r="H45" s="30">
        <f t="shared" si="6"/>
        <v>119</v>
      </c>
      <c r="I45" s="30">
        <f t="shared" si="6"/>
        <v>450</v>
      </c>
      <c r="J45" s="30">
        <f t="shared" si="6"/>
        <v>405</v>
      </c>
      <c r="K45" s="30">
        <f t="shared" si="6"/>
        <v>510</v>
      </c>
      <c r="L45" s="30">
        <f t="shared" si="6"/>
        <v>555</v>
      </c>
      <c r="M45" s="30">
        <f t="shared" si="6"/>
        <v>375</v>
      </c>
      <c r="N45" s="30"/>
    </row>
    <row r="46" spans="1:14" x14ac:dyDescent="0.25">
      <c r="A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</row>
    <row r="47" spans="1:14" s="147" customFormat="1" ht="37.5" customHeight="1" x14ac:dyDescent="0.25">
      <c r="A47" s="261" t="s">
        <v>570</v>
      </c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</row>
    <row r="48" spans="1:14" s="147" customFormat="1" ht="39.75" customHeight="1" x14ac:dyDescent="0.25">
      <c r="A48" s="148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</row>
    <row r="49" spans="1:14" x14ac:dyDescent="0.25">
      <c r="A49" s="23"/>
      <c r="B49" s="24"/>
      <c r="C49" s="135"/>
      <c r="D49" s="23"/>
      <c r="E49" s="23"/>
      <c r="F49" s="23"/>
      <c r="G49" s="23"/>
      <c r="H49" s="23"/>
      <c r="I49" s="23"/>
      <c r="J49" s="23"/>
      <c r="K49" s="22"/>
      <c r="L49" s="22"/>
      <c r="M49" s="22"/>
      <c r="N49" s="24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48:N48"/>
    <mergeCell ref="A45:B45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47:N47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7A17-F69A-4735-8BBD-E09C866018DC}">
  <dimension ref="A1:P56"/>
  <sheetViews>
    <sheetView topLeftCell="A29" zoomScaleNormal="100" workbookViewId="0">
      <selection activeCell="P14" sqref="P14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197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214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30" t="s">
        <v>20</v>
      </c>
      <c r="B9" s="64" t="s">
        <v>21</v>
      </c>
      <c r="C9" s="109"/>
      <c r="D9" s="30">
        <f t="shared" ref="D9:H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30">
        <f>SUM(I10:I16)</f>
        <v>225</v>
      </c>
      <c r="J9" s="30">
        <f t="shared" ref="J9:M9" si="1">SUM(J10:J16)</f>
        <v>105</v>
      </c>
      <c r="K9" s="30">
        <f t="shared" si="1"/>
        <v>0</v>
      </c>
      <c r="L9" s="30">
        <f t="shared" si="1"/>
        <v>105</v>
      </c>
      <c r="M9" s="30">
        <f t="shared" si="1"/>
        <v>0</v>
      </c>
      <c r="N9" s="30"/>
    </row>
    <row r="10" spans="1:16" s="17" customFormat="1" x14ac:dyDescent="0.2">
      <c r="A10" s="126">
        <v>1</v>
      </c>
      <c r="B10" s="56" t="s">
        <v>460</v>
      </c>
      <c r="C10" s="31" t="s">
        <v>521</v>
      </c>
      <c r="D10" s="31">
        <v>5</v>
      </c>
      <c r="E10" s="31">
        <v>75</v>
      </c>
      <c r="F10" s="31">
        <v>41</v>
      </c>
      <c r="G10" s="31">
        <v>29</v>
      </c>
      <c r="H10" s="31">
        <v>5</v>
      </c>
      <c r="I10" s="128"/>
      <c r="J10" s="31"/>
      <c r="K10" s="31"/>
      <c r="L10" s="31">
        <v>75</v>
      </c>
      <c r="M10" s="31"/>
      <c r="N10" s="31"/>
    </row>
    <row r="11" spans="1:16" s="17" customFormat="1" x14ac:dyDescent="0.2">
      <c r="A11" s="126">
        <v>2</v>
      </c>
      <c r="B11" s="56" t="s">
        <v>25</v>
      </c>
      <c r="C11" s="31" t="s">
        <v>275</v>
      </c>
      <c r="D11" s="31">
        <v>3</v>
      </c>
      <c r="E11" s="31">
        <v>75</v>
      </c>
      <c r="F11" s="31">
        <v>15</v>
      </c>
      <c r="G11" s="31">
        <v>58</v>
      </c>
      <c r="H11" s="31">
        <v>2</v>
      </c>
      <c r="I11" s="128"/>
      <c r="J11" s="31">
        <v>75</v>
      </c>
      <c r="K11" s="31"/>
      <c r="L11" s="31"/>
      <c r="M11" s="31"/>
      <c r="N11" s="31"/>
    </row>
    <row r="12" spans="1:16" s="17" customFormat="1" x14ac:dyDescent="0.2">
      <c r="A12" s="126">
        <v>3</v>
      </c>
      <c r="B12" s="56" t="s">
        <v>23</v>
      </c>
      <c r="C12" s="31" t="s">
        <v>521</v>
      </c>
      <c r="D12" s="31">
        <v>2</v>
      </c>
      <c r="E12" s="31">
        <v>30</v>
      </c>
      <c r="F12" s="31">
        <v>18</v>
      </c>
      <c r="G12" s="31">
        <v>10</v>
      </c>
      <c r="H12" s="31">
        <v>2</v>
      </c>
      <c r="I12" s="128"/>
      <c r="J12" s="31"/>
      <c r="K12" s="31"/>
      <c r="L12" s="31">
        <v>30</v>
      </c>
      <c r="M12" s="31"/>
      <c r="N12" s="31"/>
    </row>
    <row r="13" spans="1:16" s="17" customFormat="1" x14ac:dyDescent="0.2">
      <c r="A13" s="126">
        <v>4</v>
      </c>
      <c r="B13" s="56" t="s">
        <v>27</v>
      </c>
      <c r="C13" s="31" t="s">
        <v>275</v>
      </c>
      <c r="D13" s="31">
        <v>2</v>
      </c>
      <c r="E13" s="31">
        <v>60</v>
      </c>
      <c r="F13" s="31">
        <v>21</v>
      </c>
      <c r="G13" s="31">
        <v>36</v>
      </c>
      <c r="H13" s="31">
        <v>3</v>
      </c>
      <c r="I13" s="128">
        <v>60</v>
      </c>
      <c r="J13" s="31"/>
      <c r="K13" s="31" t="s">
        <v>26</v>
      </c>
      <c r="L13" s="31"/>
      <c r="M13" s="31"/>
      <c r="N13" s="31"/>
    </row>
    <row r="14" spans="1:16" s="17" customFormat="1" x14ac:dyDescent="0.2">
      <c r="A14" s="126">
        <v>5</v>
      </c>
      <c r="B14" s="56" t="s">
        <v>28</v>
      </c>
      <c r="C14" s="31" t="s">
        <v>275</v>
      </c>
      <c r="D14" s="31">
        <v>2</v>
      </c>
      <c r="E14" s="31">
        <v>60</v>
      </c>
      <c r="F14" s="31">
        <v>21</v>
      </c>
      <c r="G14" s="31">
        <v>36</v>
      </c>
      <c r="H14" s="31">
        <v>3</v>
      </c>
      <c r="I14" s="128">
        <v>60</v>
      </c>
      <c r="J14" s="31"/>
      <c r="K14" s="31"/>
      <c r="L14" s="31" t="s">
        <v>26</v>
      </c>
      <c r="M14" s="31"/>
      <c r="N14" s="31"/>
    </row>
    <row r="15" spans="1:16" s="17" customFormat="1" x14ac:dyDescent="0.2">
      <c r="A15" s="126">
        <v>6</v>
      </c>
      <c r="B15" s="56" t="s">
        <v>24</v>
      </c>
      <c r="C15" s="31" t="s">
        <v>521</v>
      </c>
      <c r="D15" s="31">
        <v>2</v>
      </c>
      <c r="E15" s="31">
        <v>60</v>
      </c>
      <c r="F15" s="31">
        <v>5</v>
      </c>
      <c r="G15" s="31">
        <v>51</v>
      </c>
      <c r="H15" s="31">
        <v>4</v>
      </c>
      <c r="I15" s="128">
        <v>30</v>
      </c>
      <c r="J15" s="31">
        <v>30</v>
      </c>
      <c r="K15" s="31"/>
      <c r="L15" s="31"/>
      <c r="M15" s="31"/>
      <c r="N15" s="31"/>
    </row>
    <row r="16" spans="1:16" s="17" customFormat="1" x14ac:dyDescent="0.2">
      <c r="A16" s="126">
        <v>7</v>
      </c>
      <c r="B16" s="56" t="s">
        <v>185</v>
      </c>
      <c r="C16" s="31" t="s">
        <v>521</v>
      </c>
      <c r="D16" s="31">
        <v>3</v>
      </c>
      <c r="E16" s="31">
        <v>75</v>
      </c>
      <c r="F16" s="31">
        <v>36</v>
      </c>
      <c r="G16" s="31">
        <v>35</v>
      </c>
      <c r="H16" s="31">
        <v>4</v>
      </c>
      <c r="I16" s="128">
        <v>75</v>
      </c>
      <c r="J16" s="31"/>
      <c r="K16" s="31"/>
      <c r="L16" s="31"/>
      <c r="M16" s="31"/>
      <c r="N16" s="31"/>
    </row>
    <row r="17" spans="1:14" s="16" customFormat="1" x14ac:dyDescent="0.2">
      <c r="A17" s="30" t="s">
        <v>29</v>
      </c>
      <c r="B17" s="34" t="s">
        <v>103</v>
      </c>
      <c r="C17" s="30"/>
      <c r="D17" s="30">
        <f t="shared" ref="D17:M17" si="2">D18+D25+D37</f>
        <v>52</v>
      </c>
      <c r="E17" s="30">
        <f t="shared" si="2"/>
        <v>990</v>
      </c>
      <c r="F17" s="30">
        <f t="shared" si="2"/>
        <v>439</v>
      </c>
      <c r="G17" s="30">
        <f t="shared" si="2"/>
        <v>470</v>
      </c>
      <c r="H17" s="30">
        <f t="shared" si="2"/>
        <v>81</v>
      </c>
      <c r="I17" s="30">
        <f t="shared" si="2"/>
        <v>180</v>
      </c>
      <c r="J17" s="30">
        <f t="shared" si="2"/>
        <v>330</v>
      </c>
      <c r="K17" s="30">
        <f t="shared" si="2"/>
        <v>225</v>
      </c>
      <c r="L17" s="30">
        <f t="shared" si="2"/>
        <v>255</v>
      </c>
      <c r="M17" s="30">
        <f t="shared" si="2"/>
        <v>0</v>
      </c>
      <c r="N17" s="56"/>
    </row>
    <row r="18" spans="1:14" s="17" customFormat="1" x14ac:dyDescent="0.2">
      <c r="A18" s="30" t="s">
        <v>31</v>
      </c>
      <c r="B18" s="34" t="s">
        <v>32</v>
      </c>
      <c r="C18" s="30"/>
      <c r="D18" s="30">
        <f t="shared" ref="D18:M18" si="3">SUM(D19:D24)</f>
        <v>13</v>
      </c>
      <c r="E18" s="30">
        <f t="shared" si="3"/>
        <v>195</v>
      </c>
      <c r="F18" s="30">
        <f t="shared" si="3"/>
        <v>147</v>
      </c>
      <c r="G18" s="30">
        <f t="shared" si="3"/>
        <v>30</v>
      </c>
      <c r="H18" s="30">
        <f t="shared" si="3"/>
        <v>18</v>
      </c>
      <c r="I18" s="30">
        <f t="shared" si="3"/>
        <v>75</v>
      </c>
      <c r="J18" s="30">
        <f t="shared" si="3"/>
        <v>0</v>
      </c>
      <c r="K18" s="30">
        <f t="shared" si="3"/>
        <v>30</v>
      </c>
      <c r="L18" s="30">
        <f t="shared" si="3"/>
        <v>90</v>
      </c>
      <c r="M18" s="30">
        <f t="shared" si="3"/>
        <v>0</v>
      </c>
      <c r="N18" s="34"/>
    </row>
    <row r="19" spans="1:14" s="17" customFormat="1" x14ac:dyDescent="0.2">
      <c r="A19" s="31">
        <v>8</v>
      </c>
      <c r="B19" s="68" t="s">
        <v>74</v>
      </c>
      <c r="C19" s="31" t="s">
        <v>272</v>
      </c>
      <c r="D19" s="31">
        <v>2</v>
      </c>
      <c r="E19" s="31">
        <v>30</v>
      </c>
      <c r="F19" s="31">
        <v>27</v>
      </c>
      <c r="G19" s="31">
        <v>0</v>
      </c>
      <c r="H19" s="31">
        <v>3</v>
      </c>
      <c r="I19" s="31"/>
      <c r="J19" s="31"/>
      <c r="K19" s="31"/>
      <c r="L19" s="31">
        <v>30</v>
      </c>
      <c r="M19" s="31"/>
      <c r="N19" s="56"/>
    </row>
    <row r="20" spans="1:14" s="17" customFormat="1" x14ac:dyDescent="0.2">
      <c r="A20" s="31">
        <v>9</v>
      </c>
      <c r="B20" s="56" t="s">
        <v>215</v>
      </c>
      <c r="C20" s="31" t="s">
        <v>272</v>
      </c>
      <c r="D20" s="31">
        <v>2</v>
      </c>
      <c r="E20" s="31">
        <v>30</v>
      </c>
      <c r="F20" s="31">
        <v>27</v>
      </c>
      <c r="G20" s="31">
        <v>0</v>
      </c>
      <c r="H20" s="31">
        <v>3</v>
      </c>
      <c r="I20" s="31"/>
      <c r="J20" s="31"/>
      <c r="K20" s="31"/>
      <c r="L20" s="31">
        <v>30</v>
      </c>
      <c r="M20" s="31"/>
      <c r="N20" s="56"/>
    </row>
    <row r="21" spans="1:14" s="17" customFormat="1" x14ac:dyDescent="0.2">
      <c r="A21" s="31">
        <v>10</v>
      </c>
      <c r="B21" s="56" t="s">
        <v>77</v>
      </c>
      <c r="C21" s="31" t="s">
        <v>272</v>
      </c>
      <c r="D21" s="31">
        <v>2</v>
      </c>
      <c r="E21" s="31">
        <v>30</v>
      </c>
      <c r="F21" s="31">
        <v>27</v>
      </c>
      <c r="G21" s="31">
        <v>0</v>
      </c>
      <c r="H21" s="31">
        <v>3</v>
      </c>
      <c r="I21" s="31"/>
      <c r="J21" s="31"/>
      <c r="K21" s="31"/>
      <c r="L21" s="31">
        <v>30</v>
      </c>
      <c r="M21" s="31"/>
      <c r="N21" s="56"/>
    </row>
    <row r="22" spans="1:14" s="17" customFormat="1" x14ac:dyDescent="0.2">
      <c r="A22" s="31">
        <v>11</v>
      </c>
      <c r="B22" s="56" t="s">
        <v>165</v>
      </c>
      <c r="C22" s="31" t="s">
        <v>272</v>
      </c>
      <c r="D22" s="31">
        <v>2</v>
      </c>
      <c r="E22" s="31">
        <v>30</v>
      </c>
      <c r="F22" s="31">
        <v>28</v>
      </c>
      <c r="G22" s="31">
        <v>0</v>
      </c>
      <c r="H22" s="31">
        <v>2</v>
      </c>
      <c r="I22" s="31"/>
      <c r="J22" s="31"/>
      <c r="K22" s="31">
        <v>30</v>
      </c>
      <c r="L22" s="31"/>
      <c r="M22" s="31"/>
      <c r="N22" s="56"/>
    </row>
    <row r="23" spans="1:14" s="16" customFormat="1" x14ac:dyDescent="0.2">
      <c r="A23" s="66">
        <v>12</v>
      </c>
      <c r="B23" s="65" t="s">
        <v>199</v>
      </c>
      <c r="C23" s="31" t="s">
        <v>272</v>
      </c>
      <c r="D23" s="66">
        <v>2</v>
      </c>
      <c r="E23" s="66">
        <v>30</v>
      </c>
      <c r="F23" s="66">
        <v>10</v>
      </c>
      <c r="G23" s="66">
        <v>15</v>
      </c>
      <c r="H23" s="66">
        <v>5</v>
      </c>
      <c r="I23" s="66">
        <v>30</v>
      </c>
      <c r="J23" s="66"/>
      <c r="K23" s="66"/>
      <c r="L23" s="66"/>
      <c r="M23" s="66"/>
      <c r="N23" s="65"/>
    </row>
    <row r="24" spans="1:14" s="16" customFormat="1" x14ac:dyDescent="0.2">
      <c r="A24" s="66">
        <v>13</v>
      </c>
      <c r="B24" s="37" t="s">
        <v>200</v>
      </c>
      <c r="C24" s="31" t="s">
        <v>272</v>
      </c>
      <c r="D24" s="66">
        <v>3</v>
      </c>
      <c r="E24" s="66">
        <v>45</v>
      </c>
      <c r="F24" s="66">
        <v>28</v>
      </c>
      <c r="G24" s="66">
        <v>15</v>
      </c>
      <c r="H24" s="66">
        <v>2</v>
      </c>
      <c r="I24" s="66">
        <v>45</v>
      </c>
      <c r="J24" s="66"/>
      <c r="K24" s="66"/>
      <c r="L24" s="66"/>
      <c r="M24" s="66"/>
      <c r="N24" s="65"/>
    </row>
    <row r="25" spans="1:14" s="17" customFormat="1" x14ac:dyDescent="0.2">
      <c r="A25" s="30" t="s">
        <v>42</v>
      </c>
      <c r="B25" s="34" t="s">
        <v>43</v>
      </c>
      <c r="C25" s="31"/>
      <c r="D25" s="30">
        <f>SUM(D26:D36)</f>
        <v>33</v>
      </c>
      <c r="E25" s="30">
        <f t="shared" ref="E25:M25" si="4">SUM(E26:E36)</f>
        <v>705</v>
      </c>
      <c r="F25" s="30">
        <f t="shared" si="4"/>
        <v>230</v>
      </c>
      <c r="G25" s="30">
        <f t="shared" si="4"/>
        <v>425</v>
      </c>
      <c r="H25" s="30">
        <f t="shared" si="4"/>
        <v>50</v>
      </c>
      <c r="I25" s="30">
        <f t="shared" si="4"/>
        <v>105</v>
      </c>
      <c r="J25" s="30">
        <f t="shared" si="4"/>
        <v>270</v>
      </c>
      <c r="K25" s="30">
        <f t="shared" si="4"/>
        <v>165</v>
      </c>
      <c r="L25" s="30">
        <f t="shared" si="4"/>
        <v>165</v>
      </c>
      <c r="M25" s="30">
        <f t="shared" si="4"/>
        <v>0</v>
      </c>
      <c r="N25" s="34"/>
    </row>
    <row r="26" spans="1:14" s="16" customFormat="1" x14ac:dyDescent="0.2">
      <c r="A26" s="31">
        <v>14</v>
      </c>
      <c r="B26" s="56" t="s">
        <v>216</v>
      </c>
      <c r="C26" s="31" t="s">
        <v>272</v>
      </c>
      <c r="D26" s="31">
        <v>3</v>
      </c>
      <c r="E26" s="31">
        <v>45</v>
      </c>
      <c r="F26" s="31">
        <v>28</v>
      </c>
      <c r="G26" s="31">
        <v>15</v>
      </c>
      <c r="H26" s="31">
        <v>2</v>
      </c>
      <c r="I26" s="31"/>
      <c r="J26" s="31"/>
      <c r="K26" s="31"/>
      <c r="L26" s="31">
        <v>45</v>
      </c>
      <c r="M26" s="31"/>
      <c r="N26" s="56"/>
    </row>
    <row r="27" spans="1:14" s="16" customFormat="1" x14ac:dyDescent="0.2">
      <c r="A27" s="31">
        <v>15</v>
      </c>
      <c r="B27" s="56" t="s">
        <v>202</v>
      </c>
      <c r="C27" s="31" t="s">
        <v>272</v>
      </c>
      <c r="D27" s="31">
        <v>2</v>
      </c>
      <c r="E27" s="31">
        <v>45</v>
      </c>
      <c r="F27" s="31">
        <v>28</v>
      </c>
      <c r="G27" s="31">
        <v>15</v>
      </c>
      <c r="H27" s="31">
        <v>2</v>
      </c>
      <c r="I27" s="31">
        <v>45</v>
      </c>
      <c r="J27" s="31"/>
      <c r="K27" s="31"/>
      <c r="L27" s="31"/>
      <c r="M27" s="31"/>
      <c r="N27" s="56"/>
    </row>
    <row r="28" spans="1:14" s="16" customFormat="1" x14ac:dyDescent="0.2">
      <c r="A28" s="66">
        <v>16</v>
      </c>
      <c r="B28" s="65" t="s">
        <v>203</v>
      </c>
      <c r="C28" s="31" t="s">
        <v>274</v>
      </c>
      <c r="D28" s="66">
        <v>4</v>
      </c>
      <c r="E28" s="66">
        <v>120</v>
      </c>
      <c r="F28" s="66"/>
      <c r="G28" s="66">
        <v>110</v>
      </c>
      <c r="H28" s="66">
        <v>10</v>
      </c>
      <c r="I28" s="66">
        <v>30</v>
      </c>
      <c r="J28" s="66">
        <v>90</v>
      </c>
      <c r="K28" s="66"/>
      <c r="L28" s="66"/>
      <c r="M28" s="66"/>
      <c r="N28" s="65"/>
    </row>
    <row r="29" spans="1:14" s="16" customFormat="1" x14ac:dyDescent="0.2">
      <c r="A29" s="31">
        <v>17</v>
      </c>
      <c r="B29" s="56" t="s">
        <v>217</v>
      </c>
      <c r="C29" s="31" t="s">
        <v>272</v>
      </c>
      <c r="D29" s="31">
        <v>2</v>
      </c>
      <c r="E29" s="31">
        <v>30</v>
      </c>
      <c r="F29" s="31">
        <v>28</v>
      </c>
      <c r="G29" s="31">
        <v>0</v>
      </c>
      <c r="H29" s="31">
        <v>2</v>
      </c>
      <c r="I29" s="31">
        <v>30</v>
      </c>
      <c r="J29" s="31"/>
      <c r="K29" s="31"/>
      <c r="L29" s="31"/>
      <c r="M29" s="31"/>
      <c r="N29" s="56"/>
    </row>
    <row r="30" spans="1:14" s="16" customFormat="1" x14ac:dyDescent="0.2">
      <c r="A30" s="31">
        <v>18</v>
      </c>
      <c r="B30" s="56" t="s">
        <v>218</v>
      </c>
      <c r="C30" s="31" t="s">
        <v>274</v>
      </c>
      <c r="D30" s="31">
        <v>2</v>
      </c>
      <c r="E30" s="31">
        <v>60</v>
      </c>
      <c r="F30" s="31"/>
      <c r="G30" s="31">
        <v>55</v>
      </c>
      <c r="H30" s="31">
        <v>5</v>
      </c>
      <c r="I30" s="31"/>
      <c r="J30" s="31">
        <v>60</v>
      </c>
      <c r="K30" s="31"/>
      <c r="L30" s="31"/>
      <c r="M30" s="31"/>
      <c r="N30" s="56"/>
    </row>
    <row r="31" spans="1:14" s="16" customFormat="1" x14ac:dyDescent="0.2">
      <c r="A31" s="31">
        <v>19</v>
      </c>
      <c r="B31" s="56" t="s">
        <v>219</v>
      </c>
      <c r="C31" s="31" t="s">
        <v>272</v>
      </c>
      <c r="D31" s="31">
        <v>2</v>
      </c>
      <c r="E31" s="31">
        <v>30</v>
      </c>
      <c r="F31" s="31">
        <v>28</v>
      </c>
      <c r="G31" s="31">
        <v>0</v>
      </c>
      <c r="H31" s="31">
        <v>2</v>
      </c>
      <c r="I31" s="31"/>
      <c r="J31" s="31"/>
      <c r="K31" s="31">
        <v>30</v>
      </c>
      <c r="L31" s="31"/>
      <c r="M31" s="31"/>
      <c r="N31" s="56"/>
    </row>
    <row r="32" spans="1:14" s="16" customFormat="1" x14ac:dyDescent="0.2">
      <c r="A32" s="31">
        <v>20</v>
      </c>
      <c r="B32" s="56" t="s">
        <v>220</v>
      </c>
      <c r="C32" s="31" t="s">
        <v>274</v>
      </c>
      <c r="D32" s="31">
        <v>3</v>
      </c>
      <c r="E32" s="31">
        <v>90</v>
      </c>
      <c r="F32" s="31"/>
      <c r="G32" s="31">
        <v>85</v>
      </c>
      <c r="H32" s="31">
        <v>5</v>
      </c>
      <c r="I32" s="31"/>
      <c r="J32" s="31"/>
      <c r="K32" s="31">
        <v>90</v>
      </c>
      <c r="L32" s="31"/>
      <c r="M32" s="31"/>
      <c r="N32" s="56"/>
    </row>
    <row r="33" spans="1:14" s="16" customFormat="1" x14ac:dyDescent="0.2">
      <c r="A33" s="66">
        <v>21</v>
      </c>
      <c r="B33" s="65" t="s">
        <v>221</v>
      </c>
      <c r="C33" s="31" t="s">
        <v>272</v>
      </c>
      <c r="D33" s="66">
        <v>3</v>
      </c>
      <c r="E33" s="66">
        <v>45</v>
      </c>
      <c r="F33" s="66">
        <v>28</v>
      </c>
      <c r="G33" s="66">
        <v>15</v>
      </c>
      <c r="H33" s="66">
        <v>2</v>
      </c>
      <c r="I33" s="66"/>
      <c r="J33" s="192"/>
      <c r="K33" s="66">
        <v>45</v>
      </c>
      <c r="L33" s="66"/>
      <c r="M33" s="66"/>
      <c r="N33" s="65"/>
    </row>
    <row r="34" spans="1:14" s="16" customFormat="1" x14ac:dyDescent="0.2">
      <c r="A34" s="66">
        <v>22</v>
      </c>
      <c r="B34" s="65" t="s">
        <v>222</v>
      </c>
      <c r="C34" s="31" t="s">
        <v>274</v>
      </c>
      <c r="D34" s="66">
        <v>4</v>
      </c>
      <c r="E34" s="66">
        <v>120</v>
      </c>
      <c r="F34" s="66"/>
      <c r="G34" s="66">
        <v>110</v>
      </c>
      <c r="H34" s="66">
        <v>10</v>
      </c>
      <c r="I34" s="66"/>
      <c r="J34" s="66"/>
      <c r="K34" s="66"/>
      <c r="L34" s="66">
        <v>120</v>
      </c>
      <c r="M34" s="66"/>
      <c r="N34" s="65"/>
    </row>
    <row r="35" spans="1:14" s="16" customFormat="1" x14ac:dyDescent="0.2">
      <c r="A35" s="31">
        <v>23</v>
      </c>
      <c r="B35" s="56" t="s">
        <v>207</v>
      </c>
      <c r="C35" s="31" t="s">
        <v>272</v>
      </c>
      <c r="D35" s="31">
        <v>5</v>
      </c>
      <c r="E35" s="31">
        <v>75</v>
      </c>
      <c r="F35" s="31">
        <v>60</v>
      </c>
      <c r="G35" s="31">
        <v>10</v>
      </c>
      <c r="H35" s="31">
        <v>5</v>
      </c>
      <c r="I35" s="31"/>
      <c r="J35" s="31">
        <v>75</v>
      </c>
      <c r="K35" s="31"/>
      <c r="L35" s="31"/>
      <c r="M35" s="31"/>
      <c r="N35" s="56"/>
    </row>
    <row r="36" spans="1:14" s="17" customFormat="1" x14ac:dyDescent="0.2">
      <c r="A36" s="31">
        <v>24</v>
      </c>
      <c r="B36" s="56" t="s">
        <v>208</v>
      </c>
      <c r="C36" s="31" t="s">
        <v>272</v>
      </c>
      <c r="D36" s="31">
        <v>3</v>
      </c>
      <c r="E36" s="31">
        <v>45</v>
      </c>
      <c r="F36" s="31">
        <v>30</v>
      </c>
      <c r="G36" s="31">
        <v>10</v>
      </c>
      <c r="H36" s="31">
        <v>5</v>
      </c>
      <c r="I36" s="31"/>
      <c r="J36" s="31">
        <v>45</v>
      </c>
      <c r="K36" s="31"/>
      <c r="L36" s="31"/>
      <c r="M36" s="31"/>
      <c r="N36" s="56"/>
    </row>
    <row r="37" spans="1:14" s="17" customFormat="1" x14ac:dyDescent="0.2">
      <c r="A37" s="30" t="s">
        <v>95</v>
      </c>
      <c r="B37" s="34" t="s">
        <v>209</v>
      </c>
      <c r="C37" s="31"/>
      <c r="D37" s="30">
        <f t="shared" ref="D37:M37" si="5">SUM(D38:D40)</f>
        <v>6</v>
      </c>
      <c r="E37" s="30">
        <f t="shared" si="5"/>
        <v>90</v>
      </c>
      <c r="F37" s="30">
        <f t="shared" si="5"/>
        <v>62</v>
      </c>
      <c r="G37" s="30">
        <f t="shared" si="5"/>
        <v>15</v>
      </c>
      <c r="H37" s="30">
        <f t="shared" si="5"/>
        <v>13</v>
      </c>
      <c r="I37" s="30">
        <f t="shared" si="5"/>
        <v>0</v>
      </c>
      <c r="J37" s="30">
        <f t="shared" si="5"/>
        <v>60</v>
      </c>
      <c r="K37" s="30">
        <f t="shared" si="5"/>
        <v>30</v>
      </c>
      <c r="L37" s="30">
        <f t="shared" si="5"/>
        <v>0</v>
      </c>
      <c r="M37" s="30">
        <f t="shared" si="5"/>
        <v>0</v>
      </c>
      <c r="N37" s="34"/>
    </row>
    <row r="38" spans="1:14" s="17" customFormat="1" x14ac:dyDescent="0.2">
      <c r="A38" s="31">
        <v>25</v>
      </c>
      <c r="B38" s="56" t="s">
        <v>210</v>
      </c>
      <c r="C38" s="31" t="s">
        <v>272</v>
      </c>
      <c r="D38" s="31">
        <v>2</v>
      </c>
      <c r="E38" s="31">
        <v>30</v>
      </c>
      <c r="F38" s="31">
        <v>27</v>
      </c>
      <c r="G38" s="31"/>
      <c r="H38" s="31">
        <v>3</v>
      </c>
      <c r="I38" s="31"/>
      <c r="J38" s="31">
        <v>30</v>
      </c>
      <c r="K38" s="31"/>
      <c r="L38" s="31"/>
      <c r="M38" s="31"/>
      <c r="N38" s="56"/>
    </row>
    <row r="39" spans="1:14" s="17" customFormat="1" x14ac:dyDescent="0.2">
      <c r="A39" s="31">
        <v>26</v>
      </c>
      <c r="B39" s="56" t="s">
        <v>223</v>
      </c>
      <c r="C39" s="31" t="s">
        <v>272</v>
      </c>
      <c r="D39" s="31">
        <v>2</v>
      </c>
      <c r="E39" s="31">
        <v>30</v>
      </c>
      <c r="F39" s="31">
        <v>25</v>
      </c>
      <c r="G39" s="31">
        <v>0</v>
      </c>
      <c r="H39" s="31">
        <v>5</v>
      </c>
      <c r="I39" s="31"/>
      <c r="J39" s="31"/>
      <c r="K39" s="31">
        <v>30</v>
      </c>
      <c r="L39" s="31"/>
      <c r="M39" s="31"/>
      <c r="N39" s="56"/>
    </row>
    <row r="40" spans="1:14" s="16" customFormat="1" x14ac:dyDescent="0.2">
      <c r="A40" s="31">
        <v>27</v>
      </c>
      <c r="B40" s="56" t="s">
        <v>206</v>
      </c>
      <c r="C40" s="31" t="s">
        <v>272</v>
      </c>
      <c r="D40" s="31">
        <v>2</v>
      </c>
      <c r="E40" s="31">
        <v>30</v>
      </c>
      <c r="F40" s="31">
        <v>10</v>
      </c>
      <c r="G40" s="31">
        <v>15</v>
      </c>
      <c r="H40" s="31">
        <v>5</v>
      </c>
      <c r="I40" s="31"/>
      <c r="J40" s="31">
        <v>30</v>
      </c>
      <c r="K40" s="31"/>
      <c r="L40" s="31"/>
      <c r="M40" s="31"/>
      <c r="N40" s="56"/>
    </row>
    <row r="41" spans="1:14" s="16" customFormat="1" ht="31.5" x14ac:dyDescent="0.2">
      <c r="A41" s="30" t="s">
        <v>60</v>
      </c>
      <c r="B41" s="36" t="s">
        <v>61</v>
      </c>
      <c r="C41" s="32"/>
      <c r="D41" s="30">
        <f>SUM(D42:D44)</f>
        <v>15</v>
      </c>
      <c r="E41" s="30">
        <f t="shared" ref="E41:M41" si="6">SUM(E42:E44)</f>
        <v>675</v>
      </c>
      <c r="F41" s="30">
        <f t="shared" si="6"/>
        <v>75</v>
      </c>
      <c r="G41" s="30">
        <f t="shared" si="6"/>
        <v>585</v>
      </c>
      <c r="H41" s="30">
        <f t="shared" si="6"/>
        <v>15</v>
      </c>
      <c r="I41" s="30">
        <f t="shared" si="6"/>
        <v>0</v>
      </c>
      <c r="J41" s="30">
        <f t="shared" si="6"/>
        <v>0</v>
      </c>
      <c r="K41" s="30">
        <f t="shared" si="6"/>
        <v>270</v>
      </c>
      <c r="L41" s="30">
        <f t="shared" si="6"/>
        <v>180</v>
      </c>
      <c r="M41" s="30">
        <f t="shared" si="6"/>
        <v>225</v>
      </c>
      <c r="N41" s="56"/>
    </row>
    <row r="42" spans="1:14" s="17" customFormat="1" x14ac:dyDescent="0.2">
      <c r="A42" s="31">
        <v>28</v>
      </c>
      <c r="B42" s="56" t="s">
        <v>212</v>
      </c>
      <c r="C42" s="31" t="s">
        <v>652</v>
      </c>
      <c r="D42" s="31">
        <v>6</v>
      </c>
      <c r="E42" s="31">
        <v>270</v>
      </c>
      <c r="F42" s="31">
        <v>25</v>
      </c>
      <c r="G42" s="31">
        <v>240</v>
      </c>
      <c r="H42" s="31">
        <v>5</v>
      </c>
      <c r="I42" s="31"/>
      <c r="J42" s="31"/>
      <c r="K42" s="31">
        <v>270</v>
      </c>
      <c r="L42" s="31"/>
      <c r="M42" s="31"/>
      <c r="N42" s="56"/>
    </row>
    <row r="43" spans="1:14" s="17" customFormat="1" x14ac:dyDescent="0.2">
      <c r="A43" s="31">
        <v>29</v>
      </c>
      <c r="B43" s="56" t="s">
        <v>213</v>
      </c>
      <c r="C43" s="31" t="s">
        <v>652</v>
      </c>
      <c r="D43" s="31">
        <v>4</v>
      </c>
      <c r="E43" s="31">
        <v>180</v>
      </c>
      <c r="F43" s="31">
        <v>25</v>
      </c>
      <c r="G43" s="31">
        <v>150</v>
      </c>
      <c r="H43" s="31">
        <v>5</v>
      </c>
      <c r="I43" s="31"/>
      <c r="J43" s="31"/>
      <c r="K43" s="31"/>
      <c r="L43" s="31">
        <v>180</v>
      </c>
      <c r="M43" s="31"/>
      <c r="N43" s="56"/>
    </row>
    <row r="44" spans="1:14" s="16" customFormat="1" x14ac:dyDescent="0.2">
      <c r="A44" s="31">
        <v>30</v>
      </c>
      <c r="B44" s="68" t="s">
        <v>63</v>
      </c>
      <c r="C44" s="31" t="s">
        <v>652</v>
      </c>
      <c r="D44" s="31">
        <v>5</v>
      </c>
      <c r="E44" s="31">
        <v>225</v>
      </c>
      <c r="F44" s="31">
        <v>25</v>
      </c>
      <c r="G44" s="31">
        <v>195</v>
      </c>
      <c r="H44" s="31">
        <v>5</v>
      </c>
      <c r="I44" s="31"/>
      <c r="J44" s="31"/>
      <c r="K44" s="31"/>
      <c r="L44" s="31"/>
      <c r="M44" s="31">
        <v>225</v>
      </c>
      <c r="N44" s="56"/>
    </row>
    <row r="45" spans="1:14" s="17" customFormat="1" x14ac:dyDescent="0.2">
      <c r="A45" s="30" t="s">
        <v>64</v>
      </c>
      <c r="B45" s="69" t="s">
        <v>696</v>
      </c>
      <c r="C45" s="30" t="s">
        <v>274</v>
      </c>
      <c r="D45" s="30">
        <v>5</v>
      </c>
      <c r="E45" s="30">
        <v>150</v>
      </c>
      <c r="F45" s="30">
        <v>5</v>
      </c>
      <c r="G45" s="30">
        <v>140</v>
      </c>
      <c r="H45" s="30">
        <v>5</v>
      </c>
      <c r="I45" s="30"/>
      <c r="J45" s="30"/>
      <c r="K45" s="30"/>
      <c r="L45" s="30"/>
      <c r="M45" s="30">
        <v>150</v>
      </c>
      <c r="N45" s="34"/>
    </row>
    <row r="46" spans="1:14" s="24" customFormat="1" ht="18.75" customHeight="1" x14ac:dyDescent="0.2">
      <c r="A46" s="270" t="s">
        <v>140</v>
      </c>
      <c r="B46" s="271"/>
      <c r="C46" s="27"/>
      <c r="D46" s="30">
        <f t="shared" ref="D46:M46" si="7">D45+D41+D17+D9</f>
        <v>91</v>
      </c>
      <c r="E46" s="30">
        <f t="shared" si="7"/>
        <v>2250</v>
      </c>
      <c r="F46" s="30">
        <f t="shared" si="7"/>
        <v>676</v>
      </c>
      <c r="G46" s="30">
        <f t="shared" si="7"/>
        <v>1450</v>
      </c>
      <c r="H46" s="30">
        <f t="shared" si="7"/>
        <v>124</v>
      </c>
      <c r="I46" s="30">
        <f t="shared" si="7"/>
        <v>405</v>
      </c>
      <c r="J46" s="30">
        <f t="shared" si="7"/>
        <v>435</v>
      </c>
      <c r="K46" s="30">
        <f t="shared" si="7"/>
        <v>495</v>
      </c>
      <c r="L46" s="30">
        <f t="shared" si="7"/>
        <v>540</v>
      </c>
      <c r="M46" s="30">
        <f t="shared" si="7"/>
        <v>375</v>
      </c>
      <c r="N46" s="193"/>
    </row>
    <row r="47" spans="1:14" x14ac:dyDescent="0.25">
      <c r="A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</row>
    <row r="48" spans="1:14" s="147" customFormat="1" ht="34.5" customHeight="1" x14ac:dyDescent="0.25">
      <c r="A48" s="261" t="s">
        <v>570</v>
      </c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</row>
    <row r="49" spans="1:14" s="147" customFormat="1" ht="39.75" customHeight="1" x14ac:dyDescent="0.25">
      <c r="A49" s="148"/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49:N49"/>
    <mergeCell ref="A46:B46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48:N48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FA14-83B5-4D72-9E2D-3AE20F247996}">
  <dimension ref="A1:P56"/>
  <sheetViews>
    <sheetView topLeftCell="A29" zoomScaleNormal="100" workbookViewId="0">
      <selection activeCell="C50" sqref="C50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197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224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5">
      <c r="A9" s="30" t="s">
        <v>20</v>
      </c>
      <c r="B9" s="64" t="s">
        <v>21</v>
      </c>
      <c r="C9" s="109"/>
      <c r="D9" s="30">
        <f t="shared" ref="D9:H9" si="0">SUM(D10:D16)</f>
        <v>19</v>
      </c>
      <c r="E9" s="30">
        <f t="shared" si="0"/>
        <v>435</v>
      </c>
      <c r="F9" s="30">
        <f t="shared" si="0"/>
        <v>157</v>
      </c>
      <c r="G9" s="30">
        <f t="shared" si="0"/>
        <v>255</v>
      </c>
      <c r="H9" s="30">
        <f t="shared" si="0"/>
        <v>23</v>
      </c>
      <c r="I9" s="125">
        <f t="shared" ref="I9:M9" si="1">SUM(I10:I16)</f>
        <v>225</v>
      </c>
      <c r="J9" s="125">
        <f t="shared" si="1"/>
        <v>105</v>
      </c>
      <c r="K9" s="125">
        <f t="shared" si="1"/>
        <v>0</v>
      </c>
      <c r="L9" s="125">
        <f t="shared" si="1"/>
        <v>105</v>
      </c>
      <c r="M9" s="125">
        <f t="shared" si="1"/>
        <v>0</v>
      </c>
      <c r="N9" s="125"/>
    </row>
    <row r="10" spans="1:16" s="17" customFormat="1" x14ac:dyDescent="0.25">
      <c r="A10" s="126">
        <v>1</v>
      </c>
      <c r="B10" s="56" t="s">
        <v>460</v>
      </c>
      <c r="C10" s="31" t="s">
        <v>521</v>
      </c>
      <c r="D10" s="31">
        <v>5</v>
      </c>
      <c r="E10" s="31">
        <v>75</v>
      </c>
      <c r="F10" s="31">
        <v>41</v>
      </c>
      <c r="G10" s="31">
        <v>29</v>
      </c>
      <c r="H10" s="31">
        <v>5</v>
      </c>
      <c r="I10" s="127"/>
      <c r="J10" s="115"/>
      <c r="K10" s="115"/>
      <c r="L10" s="115">
        <v>75</v>
      </c>
      <c r="M10" s="115"/>
      <c r="N10" s="115"/>
    </row>
    <row r="11" spans="1:16" s="17" customFormat="1" x14ac:dyDescent="0.25">
      <c r="A11" s="126">
        <v>2</v>
      </c>
      <c r="B11" s="56" t="s">
        <v>25</v>
      </c>
      <c r="C11" s="31" t="s">
        <v>275</v>
      </c>
      <c r="D11" s="31">
        <v>3</v>
      </c>
      <c r="E11" s="31">
        <v>75</v>
      </c>
      <c r="F11" s="31">
        <v>15</v>
      </c>
      <c r="G11" s="31">
        <v>58</v>
      </c>
      <c r="H11" s="31">
        <v>2</v>
      </c>
      <c r="I11" s="127"/>
      <c r="J11" s="115">
        <v>75</v>
      </c>
      <c r="K11" s="115"/>
      <c r="L11" s="115"/>
      <c r="M11" s="115"/>
      <c r="N11" s="115"/>
    </row>
    <row r="12" spans="1:16" s="17" customFormat="1" x14ac:dyDescent="0.25">
      <c r="A12" s="126">
        <v>3</v>
      </c>
      <c r="B12" s="56" t="s">
        <v>23</v>
      </c>
      <c r="C12" s="31" t="s">
        <v>521</v>
      </c>
      <c r="D12" s="31">
        <v>2</v>
      </c>
      <c r="E12" s="31">
        <v>30</v>
      </c>
      <c r="F12" s="31">
        <v>18</v>
      </c>
      <c r="G12" s="31">
        <v>10</v>
      </c>
      <c r="H12" s="31">
        <v>2</v>
      </c>
      <c r="I12" s="127"/>
      <c r="J12" s="115"/>
      <c r="K12" s="115"/>
      <c r="L12" s="115">
        <v>30</v>
      </c>
      <c r="M12" s="115"/>
      <c r="N12" s="115"/>
    </row>
    <row r="13" spans="1:16" s="17" customFormat="1" x14ac:dyDescent="0.25">
      <c r="A13" s="126">
        <v>4</v>
      </c>
      <c r="B13" s="56" t="s">
        <v>27</v>
      </c>
      <c r="C13" s="31" t="s">
        <v>275</v>
      </c>
      <c r="D13" s="31">
        <v>2</v>
      </c>
      <c r="E13" s="31">
        <v>60</v>
      </c>
      <c r="F13" s="31">
        <v>21</v>
      </c>
      <c r="G13" s="31">
        <v>36</v>
      </c>
      <c r="H13" s="31">
        <v>3</v>
      </c>
      <c r="I13" s="127">
        <v>60</v>
      </c>
      <c r="J13" s="115"/>
      <c r="K13" s="115" t="s">
        <v>26</v>
      </c>
      <c r="L13" s="115"/>
      <c r="M13" s="115"/>
      <c r="N13" s="115"/>
    </row>
    <row r="14" spans="1:16" s="17" customFormat="1" x14ac:dyDescent="0.25">
      <c r="A14" s="126">
        <v>5</v>
      </c>
      <c r="B14" s="56" t="s">
        <v>28</v>
      </c>
      <c r="C14" s="31" t="s">
        <v>275</v>
      </c>
      <c r="D14" s="31">
        <v>2</v>
      </c>
      <c r="E14" s="31">
        <v>60</v>
      </c>
      <c r="F14" s="31">
        <v>21</v>
      </c>
      <c r="G14" s="31">
        <v>36</v>
      </c>
      <c r="H14" s="31">
        <v>3</v>
      </c>
      <c r="I14" s="127">
        <v>60</v>
      </c>
      <c r="J14" s="115"/>
      <c r="K14" s="115"/>
      <c r="L14" s="115"/>
      <c r="M14" s="115"/>
      <c r="N14" s="115"/>
    </row>
    <row r="15" spans="1:16" s="17" customFormat="1" x14ac:dyDescent="0.25">
      <c r="A15" s="126">
        <v>6</v>
      </c>
      <c r="B15" s="56" t="s">
        <v>24</v>
      </c>
      <c r="C15" s="31" t="s">
        <v>521</v>
      </c>
      <c r="D15" s="31">
        <v>2</v>
      </c>
      <c r="E15" s="31">
        <v>60</v>
      </c>
      <c r="F15" s="31">
        <v>5</v>
      </c>
      <c r="G15" s="31">
        <v>51</v>
      </c>
      <c r="H15" s="31">
        <v>4</v>
      </c>
      <c r="I15" s="127">
        <v>30</v>
      </c>
      <c r="J15" s="115">
        <v>30</v>
      </c>
      <c r="K15" s="115"/>
      <c r="L15" s="115"/>
      <c r="M15" s="115"/>
      <c r="N15" s="115"/>
    </row>
    <row r="16" spans="1:16" s="17" customFormat="1" x14ac:dyDescent="0.25">
      <c r="A16" s="126">
        <v>7</v>
      </c>
      <c r="B16" s="56" t="s">
        <v>185</v>
      </c>
      <c r="C16" s="31" t="s">
        <v>521</v>
      </c>
      <c r="D16" s="31">
        <v>3</v>
      </c>
      <c r="E16" s="31">
        <v>75</v>
      </c>
      <c r="F16" s="31">
        <v>36</v>
      </c>
      <c r="G16" s="31">
        <v>35</v>
      </c>
      <c r="H16" s="31">
        <v>4</v>
      </c>
      <c r="I16" s="127">
        <v>75</v>
      </c>
      <c r="J16" s="115"/>
      <c r="K16" s="115"/>
      <c r="L16" s="115"/>
      <c r="M16" s="115"/>
      <c r="N16" s="115"/>
    </row>
    <row r="17" spans="1:14" s="16" customFormat="1" x14ac:dyDescent="0.25">
      <c r="A17" s="30" t="s">
        <v>29</v>
      </c>
      <c r="B17" s="34" t="s">
        <v>225</v>
      </c>
      <c r="C17" s="30"/>
      <c r="D17" s="30">
        <f t="shared" ref="D17:M17" si="2">D18+D26+D36</f>
        <v>50</v>
      </c>
      <c r="E17" s="30">
        <f t="shared" si="2"/>
        <v>990</v>
      </c>
      <c r="F17" s="30">
        <f t="shared" si="2"/>
        <v>348</v>
      </c>
      <c r="G17" s="30">
        <f t="shared" si="2"/>
        <v>582</v>
      </c>
      <c r="H17" s="30">
        <f t="shared" si="2"/>
        <v>60</v>
      </c>
      <c r="I17" s="30">
        <f t="shared" si="2"/>
        <v>270</v>
      </c>
      <c r="J17" s="30">
        <f t="shared" si="2"/>
        <v>285</v>
      </c>
      <c r="K17" s="30">
        <f t="shared" si="2"/>
        <v>225</v>
      </c>
      <c r="L17" s="30">
        <f t="shared" si="2"/>
        <v>210</v>
      </c>
      <c r="M17" s="30">
        <f t="shared" si="2"/>
        <v>0</v>
      </c>
      <c r="N17" s="189"/>
    </row>
    <row r="18" spans="1:14" s="17" customFormat="1" x14ac:dyDescent="0.2">
      <c r="A18" s="30" t="s">
        <v>31</v>
      </c>
      <c r="B18" s="34" t="s">
        <v>32</v>
      </c>
      <c r="C18" s="30"/>
      <c r="D18" s="30">
        <f>SUM(D19:D25)</f>
        <v>15</v>
      </c>
      <c r="E18" s="30">
        <f t="shared" ref="E18:M18" si="3">SUM(E19:E25)</f>
        <v>255</v>
      </c>
      <c r="F18" s="30">
        <f t="shared" si="3"/>
        <v>122</v>
      </c>
      <c r="G18" s="30">
        <f t="shared" si="3"/>
        <v>116</v>
      </c>
      <c r="H18" s="30">
        <f t="shared" si="3"/>
        <v>17</v>
      </c>
      <c r="I18" s="30">
        <f t="shared" si="3"/>
        <v>150</v>
      </c>
      <c r="J18" s="30">
        <f t="shared" si="3"/>
        <v>30</v>
      </c>
      <c r="K18" s="30">
        <f t="shared" si="3"/>
        <v>30</v>
      </c>
      <c r="L18" s="30">
        <f t="shared" si="3"/>
        <v>45</v>
      </c>
      <c r="M18" s="30">
        <f t="shared" si="3"/>
        <v>0</v>
      </c>
      <c r="N18" s="188"/>
    </row>
    <row r="19" spans="1:14" s="17" customFormat="1" x14ac:dyDescent="0.25">
      <c r="A19" s="194">
        <v>8</v>
      </c>
      <c r="B19" s="195" t="s">
        <v>199</v>
      </c>
      <c r="C19" s="194" t="s">
        <v>272</v>
      </c>
      <c r="D19" s="194">
        <v>2</v>
      </c>
      <c r="E19" s="194">
        <v>30</v>
      </c>
      <c r="F19" s="194">
        <v>10</v>
      </c>
      <c r="G19" s="194">
        <v>15</v>
      </c>
      <c r="H19" s="194">
        <v>5</v>
      </c>
      <c r="I19" s="194">
        <v>30</v>
      </c>
      <c r="J19" s="194"/>
      <c r="K19" s="194"/>
      <c r="L19" s="194"/>
      <c r="M19" s="194"/>
      <c r="N19" s="189"/>
    </row>
    <row r="20" spans="1:14" s="17" customFormat="1" x14ac:dyDescent="0.25">
      <c r="A20" s="194">
        <v>9</v>
      </c>
      <c r="B20" s="196" t="s">
        <v>226</v>
      </c>
      <c r="C20" s="194" t="s">
        <v>272</v>
      </c>
      <c r="D20" s="194">
        <v>3</v>
      </c>
      <c r="E20" s="194">
        <v>45</v>
      </c>
      <c r="F20" s="194">
        <v>28</v>
      </c>
      <c r="G20" s="194">
        <v>15</v>
      </c>
      <c r="H20" s="194">
        <v>2</v>
      </c>
      <c r="I20" s="194">
        <v>45</v>
      </c>
      <c r="J20" s="194"/>
      <c r="K20" s="194"/>
      <c r="L20" s="194"/>
      <c r="M20" s="194"/>
      <c r="N20" s="189"/>
    </row>
    <row r="21" spans="1:14" s="17" customFormat="1" x14ac:dyDescent="0.25">
      <c r="A21" s="194">
        <v>10</v>
      </c>
      <c r="B21" s="56" t="s">
        <v>227</v>
      </c>
      <c r="C21" s="194" t="s">
        <v>272</v>
      </c>
      <c r="D21" s="40">
        <v>2</v>
      </c>
      <c r="E21" s="40">
        <v>30</v>
      </c>
      <c r="F21" s="31">
        <v>28</v>
      </c>
      <c r="G21" s="31">
        <v>0</v>
      </c>
      <c r="H21" s="31">
        <v>2</v>
      </c>
      <c r="I21" s="40"/>
      <c r="J21" s="71"/>
      <c r="K21" s="31">
        <v>30</v>
      </c>
      <c r="L21" s="31"/>
      <c r="M21" s="30"/>
      <c r="N21" s="189"/>
    </row>
    <row r="22" spans="1:14" s="17" customFormat="1" x14ac:dyDescent="0.25">
      <c r="A22" s="194">
        <v>11</v>
      </c>
      <c r="B22" s="56" t="s">
        <v>228</v>
      </c>
      <c r="C22" s="194" t="s">
        <v>272</v>
      </c>
      <c r="D22" s="40">
        <v>2</v>
      </c>
      <c r="E22" s="40">
        <v>30</v>
      </c>
      <c r="F22" s="31">
        <v>13</v>
      </c>
      <c r="G22" s="31">
        <v>15</v>
      </c>
      <c r="H22" s="31">
        <v>2</v>
      </c>
      <c r="I22" s="40">
        <v>30</v>
      </c>
      <c r="J22" s="71"/>
      <c r="K22" s="31"/>
      <c r="L22" s="31"/>
      <c r="M22" s="30"/>
      <c r="N22" s="189"/>
    </row>
    <row r="23" spans="1:14" s="16" customFormat="1" x14ac:dyDescent="0.25">
      <c r="A23" s="194">
        <v>12</v>
      </c>
      <c r="B23" s="56" t="s">
        <v>229</v>
      </c>
      <c r="C23" s="194" t="s">
        <v>272</v>
      </c>
      <c r="D23" s="40">
        <v>2</v>
      </c>
      <c r="E23" s="40">
        <v>30</v>
      </c>
      <c r="F23" s="31">
        <v>13</v>
      </c>
      <c r="G23" s="31">
        <v>15</v>
      </c>
      <c r="H23" s="31">
        <v>2</v>
      </c>
      <c r="I23" s="40"/>
      <c r="J23" s="71">
        <v>30</v>
      </c>
      <c r="K23" s="31"/>
      <c r="L23" s="31"/>
      <c r="M23" s="30"/>
      <c r="N23" s="191"/>
    </row>
    <row r="24" spans="1:14" s="16" customFormat="1" x14ac:dyDescent="0.25">
      <c r="A24" s="194">
        <v>13</v>
      </c>
      <c r="B24" s="56" t="s">
        <v>215</v>
      </c>
      <c r="C24" s="194" t="s">
        <v>272</v>
      </c>
      <c r="D24" s="40">
        <v>2</v>
      </c>
      <c r="E24" s="40">
        <v>45</v>
      </c>
      <c r="F24" s="31">
        <v>15</v>
      </c>
      <c r="G24" s="31">
        <v>28</v>
      </c>
      <c r="H24" s="31">
        <v>2</v>
      </c>
      <c r="I24" s="40"/>
      <c r="J24" s="71"/>
      <c r="K24" s="31"/>
      <c r="L24" s="31">
        <v>45</v>
      </c>
      <c r="M24" s="30"/>
      <c r="N24" s="191"/>
    </row>
    <row r="25" spans="1:14" s="17" customFormat="1" x14ac:dyDescent="0.2">
      <c r="A25" s="194">
        <v>14</v>
      </c>
      <c r="B25" s="56" t="s">
        <v>230</v>
      </c>
      <c r="C25" s="194" t="s">
        <v>272</v>
      </c>
      <c r="D25" s="40">
        <v>2</v>
      </c>
      <c r="E25" s="40">
        <v>45</v>
      </c>
      <c r="F25" s="31">
        <v>15</v>
      </c>
      <c r="G25" s="31">
        <v>28</v>
      </c>
      <c r="H25" s="31">
        <v>2</v>
      </c>
      <c r="I25" s="40">
        <v>45</v>
      </c>
      <c r="J25" s="71"/>
      <c r="K25" s="31"/>
      <c r="L25" s="30"/>
      <c r="M25" s="30"/>
      <c r="N25" s="188"/>
    </row>
    <row r="26" spans="1:14" s="16" customFormat="1" x14ac:dyDescent="0.25">
      <c r="A26" s="30" t="s">
        <v>42</v>
      </c>
      <c r="B26" s="34" t="s">
        <v>43</v>
      </c>
      <c r="C26" s="194"/>
      <c r="D26" s="30">
        <f>SUM(D27:D35)</f>
        <v>29</v>
      </c>
      <c r="E26" s="30">
        <f t="shared" ref="E26:M26" si="4">SUM(E27:E35)</f>
        <v>630</v>
      </c>
      <c r="F26" s="30">
        <f t="shared" si="4"/>
        <v>159</v>
      </c>
      <c r="G26" s="30">
        <f t="shared" si="4"/>
        <v>438</v>
      </c>
      <c r="H26" s="30">
        <f t="shared" si="4"/>
        <v>33</v>
      </c>
      <c r="I26" s="30">
        <f t="shared" si="4"/>
        <v>90</v>
      </c>
      <c r="J26" s="30">
        <f t="shared" si="4"/>
        <v>255</v>
      </c>
      <c r="K26" s="30">
        <f t="shared" si="4"/>
        <v>165</v>
      </c>
      <c r="L26" s="30">
        <f t="shared" si="4"/>
        <v>120</v>
      </c>
      <c r="M26" s="30">
        <f t="shared" si="4"/>
        <v>0</v>
      </c>
      <c r="N26" s="189"/>
    </row>
    <row r="27" spans="1:14" s="16" customFormat="1" x14ac:dyDescent="0.25">
      <c r="A27" s="31">
        <v>15</v>
      </c>
      <c r="B27" s="56" t="s">
        <v>231</v>
      </c>
      <c r="C27" s="194" t="s">
        <v>272</v>
      </c>
      <c r="D27" s="40">
        <v>3</v>
      </c>
      <c r="E27" s="40">
        <v>45</v>
      </c>
      <c r="F27" s="31">
        <v>28</v>
      </c>
      <c r="G27" s="31">
        <v>15</v>
      </c>
      <c r="H27" s="31">
        <v>2</v>
      </c>
      <c r="I27" s="40"/>
      <c r="J27" s="71"/>
      <c r="K27" s="40">
        <v>45</v>
      </c>
      <c r="L27" s="40"/>
      <c r="M27" s="30"/>
      <c r="N27" s="189"/>
    </row>
    <row r="28" spans="1:14" s="16" customFormat="1" x14ac:dyDescent="0.25">
      <c r="A28" s="31">
        <v>16</v>
      </c>
      <c r="B28" s="56" t="s">
        <v>232</v>
      </c>
      <c r="C28" s="194" t="s">
        <v>272</v>
      </c>
      <c r="D28" s="40">
        <v>3</v>
      </c>
      <c r="E28" s="40">
        <v>45</v>
      </c>
      <c r="F28" s="31">
        <v>28</v>
      </c>
      <c r="G28" s="31">
        <v>15</v>
      </c>
      <c r="H28" s="31">
        <v>2</v>
      </c>
      <c r="I28" s="40"/>
      <c r="J28" s="71">
        <v>45</v>
      </c>
      <c r="K28" s="40"/>
      <c r="L28" s="40"/>
      <c r="M28" s="30"/>
      <c r="N28" s="191"/>
    </row>
    <row r="29" spans="1:14" s="16" customFormat="1" x14ac:dyDescent="0.25">
      <c r="A29" s="31">
        <v>17</v>
      </c>
      <c r="B29" s="65" t="s">
        <v>233</v>
      </c>
      <c r="C29" s="194" t="s">
        <v>272</v>
      </c>
      <c r="D29" s="72">
        <v>2</v>
      </c>
      <c r="E29" s="72">
        <v>45</v>
      </c>
      <c r="F29" s="66">
        <v>15</v>
      </c>
      <c r="G29" s="66">
        <v>28</v>
      </c>
      <c r="H29" s="66">
        <v>2</v>
      </c>
      <c r="I29" s="72"/>
      <c r="J29" s="73">
        <v>45</v>
      </c>
      <c r="K29" s="72"/>
      <c r="L29" s="72"/>
      <c r="M29" s="66"/>
      <c r="N29" s="189"/>
    </row>
    <row r="30" spans="1:14" s="16" customFormat="1" x14ac:dyDescent="0.25">
      <c r="A30" s="31">
        <v>18</v>
      </c>
      <c r="B30" s="56" t="s">
        <v>234</v>
      </c>
      <c r="C30" s="194" t="s">
        <v>272</v>
      </c>
      <c r="D30" s="40">
        <v>3</v>
      </c>
      <c r="E30" s="40">
        <v>45</v>
      </c>
      <c r="F30" s="31">
        <v>28</v>
      </c>
      <c r="G30" s="31">
        <v>15</v>
      </c>
      <c r="H30" s="31">
        <v>2</v>
      </c>
      <c r="I30" s="40">
        <v>45</v>
      </c>
      <c r="J30" s="71"/>
      <c r="K30" s="40"/>
      <c r="L30" s="40"/>
      <c r="M30" s="30"/>
      <c r="N30" s="189"/>
    </row>
    <row r="31" spans="1:14" s="16" customFormat="1" x14ac:dyDescent="0.25">
      <c r="A31" s="31">
        <v>19</v>
      </c>
      <c r="B31" s="65" t="s">
        <v>235</v>
      </c>
      <c r="C31" s="194" t="s">
        <v>274</v>
      </c>
      <c r="D31" s="72">
        <v>4</v>
      </c>
      <c r="E31" s="72">
        <v>120</v>
      </c>
      <c r="F31" s="66"/>
      <c r="G31" s="66">
        <v>115</v>
      </c>
      <c r="H31" s="66">
        <v>5</v>
      </c>
      <c r="I31" s="72"/>
      <c r="J31" s="73">
        <v>120</v>
      </c>
      <c r="K31" s="73"/>
      <c r="L31" s="72"/>
      <c r="M31" s="66"/>
      <c r="N31" s="189"/>
    </row>
    <row r="32" spans="1:14" s="16" customFormat="1" x14ac:dyDescent="0.25">
      <c r="A32" s="31">
        <v>20</v>
      </c>
      <c r="B32" s="65" t="s">
        <v>236</v>
      </c>
      <c r="C32" s="194" t="s">
        <v>274</v>
      </c>
      <c r="D32" s="72">
        <v>4</v>
      </c>
      <c r="E32" s="72">
        <v>120</v>
      </c>
      <c r="F32" s="66"/>
      <c r="G32" s="66">
        <v>115</v>
      </c>
      <c r="H32" s="66">
        <v>5</v>
      </c>
      <c r="I32" s="72"/>
      <c r="J32" s="73"/>
      <c r="K32" s="72">
        <v>120</v>
      </c>
      <c r="L32" s="72"/>
      <c r="M32" s="66"/>
      <c r="N32" s="189"/>
    </row>
    <row r="33" spans="1:14" s="16" customFormat="1" x14ac:dyDescent="0.25">
      <c r="A33" s="31">
        <v>21</v>
      </c>
      <c r="B33" s="65" t="s">
        <v>237</v>
      </c>
      <c r="C33" s="194" t="s">
        <v>274</v>
      </c>
      <c r="D33" s="72">
        <v>4</v>
      </c>
      <c r="E33" s="72">
        <v>120</v>
      </c>
      <c r="F33" s="66"/>
      <c r="G33" s="66">
        <v>115</v>
      </c>
      <c r="H33" s="66">
        <v>5</v>
      </c>
      <c r="I33" s="72"/>
      <c r="J33" s="73"/>
      <c r="K33" s="72"/>
      <c r="L33" s="72">
        <v>120</v>
      </c>
      <c r="M33" s="66"/>
      <c r="N33" s="191"/>
    </row>
    <row r="34" spans="1:14" s="16" customFormat="1" x14ac:dyDescent="0.25">
      <c r="A34" s="31">
        <v>22</v>
      </c>
      <c r="B34" s="56" t="s">
        <v>207</v>
      </c>
      <c r="C34" s="194" t="s">
        <v>272</v>
      </c>
      <c r="D34" s="40">
        <v>3</v>
      </c>
      <c r="E34" s="31">
        <v>45</v>
      </c>
      <c r="F34" s="31">
        <v>30</v>
      </c>
      <c r="G34" s="31">
        <v>10</v>
      </c>
      <c r="H34" s="31">
        <v>5</v>
      </c>
      <c r="I34" s="31">
        <v>45</v>
      </c>
      <c r="J34" s="31"/>
      <c r="K34" s="31"/>
      <c r="L34" s="31"/>
      <c r="M34" s="30"/>
      <c r="N34" s="191"/>
    </row>
    <row r="35" spans="1:14" s="16" customFormat="1" x14ac:dyDescent="0.25">
      <c r="A35" s="31">
        <v>23</v>
      </c>
      <c r="B35" s="56" t="s">
        <v>208</v>
      </c>
      <c r="C35" s="194" t="s">
        <v>272</v>
      </c>
      <c r="D35" s="40">
        <v>3</v>
      </c>
      <c r="E35" s="31">
        <v>45</v>
      </c>
      <c r="F35" s="31">
        <v>30</v>
      </c>
      <c r="G35" s="31">
        <v>10</v>
      </c>
      <c r="H35" s="31">
        <v>5</v>
      </c>
      <c r="I35" s="31"/>
      <c r="J35" s="31">
        <v>45</v>
      </c>
      <c r="K35" s="31"/>
      <c r="L35" s="31"/>
      <c r="M35" s="30"/>
      <c r="N35" s="189"/>
    </row>
    <row r="36" spans="1:14" s="17" customFormat="1" x14ac:dyDescent="0.25">
      <c r="A36" s="30" t="s">
        <v>95</v>
      </c>
      <c r="B36" s="34" t="s">
        <v>238</v>
      </c>
      <c r="C36" s="194"/>
      <c r="D36" s="30">
        <f t="shared" ref="D36:M36" si="5">SUM(D37:D39)</f>
        <v>6</v>
      </c>
      <c r="E36" s="30">
        <f t="shared" si="5"/>
        <v>105</v>
      </c>
      <c r="F36" s="30">
        <f t="shared" si="5"/>
        <v>67</v>
      </c>
      <c r="G36" s="30">
        <f t="shared" si="5"/>
        <v>28</v>
      </c>
      <c r="H36" s="30">
        <f t="shared" si="5"/>
        <v>10</v>
      </c>
      <c r="I36" s="30">
        <f t="shared" si="5"/>
        <v>30</v>
      </c>
      <c r="J36" s="30">
        <f t="shared" si="5"/>
        <v>0</v>
      </c>
      <c r="K36" s="30">
        <f t="shared" si="5"/>
        <v>30</v>
      </c>
      <c r="L36" s="30">
        <f t="shared" si="5"/>
        <v>45</v>
      </c>
      <c r="M36" s="30">
        <f t="shared" si="5"/>
        <v>0</v>
      </c>
      <c r="N36" s="189"/>
    </row>
    <row r="37" spans="1:14" s="17" customFormat="1" x14ac:dyDescent="0.2">
      <c r="A37" s="31">
        <v>24</v>
      </c>
      <c r="B37" s="56" t="s">
        <v>239</v>
      </c>
      <c r="C37" s="194" t="s">
        <v>272</v>
      </c>
      <c r="D37" s="31">
        <v>2</v>
      </c>
      <c r="E37" s="31">
        <v>30</v>
      </c>
      <c r="F37" s="31">
        <v>27</v>
      </c>
      <c r="G37" s="31"/>
      <c r="H37" s="31">
        <v>3</v>
      </c>
      <c r="I37" s="31">
        <v>30</v>
      </c>
      <c r="J37" s="71"/>
      <c r="K37" s="30"/>
      <c r="L37" s="30"/>
      <c r="M37" s="30"/>
      <c r="N37" s="188"/>
    </row>
    <row r="38" spans="1:14" s="17" customFormat="1" x14ac:dyDescent="0.25">
      <c r="A38" s="31">
        <v>25</v>
      </c>
      <c r="B38" s="56" t="s">
        <v>223</v>
      </c>
      <c r="C38" s="194" t="s">
        <v>272</v>
      </c>
      <c r="D38" s="40">
        <v>2</v>
      </c>
      <c r="E38" s="40">
        <v>30</v>
      </c>
      <c r="F38" s="31">
        <v>25</v>
      </c>
      <c r="G38" s="31"/>
      <c r="H38" s="31">
        <v>5</v>
      </c>
      <c r="I38" s="31"/>
      <c r="J38" s="31"/>
      <c r="K38" s="31">
        <v>30</v>
      </c>
      <c r="L38" s="30"/>
      <c r="M38" s="30"/>
      <c r="N38" s="189"/>
    </row>
    <row r="39" spans="1:14" s="17" customFormat="1" x14ac:dyDescent="0.25">
      <c r="A39" s="31">
        <v>26</v>
      </c>
      <c r="B39" s="65" t="s">
        <v>149</v>
      </c>
      <c r="C39" s="194" t="s">
        <v>272</v>
      </c>
      <c r="D39" s="72">
        <v>2</v>
      </c>
      <c r="E39" s="72">
        <v>45</v>
      </c>
      <c r="F39" s="66">
        <v>15</v>
      </c>
      <c r="G39" s="66">
        <v>28</v>
      </c>
      <c r="H39" s="66">
        <v>2</v>
      </c>
      <c r="I39" s="66"/>
      <c r="J39" s="66"/>
      <c r="K39" s="66"/>
      <c r="L39" s="66">
        <v>45</v>
      </c>
      <c r="M39" s="66"/>
      <c r="N39" s="189"/>
    </row>
    <row r="40" spans="1:14" s="16" customFormat="1" ht="31.5" x14ac:dyDescent="0.25">
      <c r="A40" s="30" t="s">
        <v>60</v>
      </c>
      <c r="B40" s="36" t="s">
        <v>61</v>
      </c>
      <c r="C40" s="32"/>
      <c r="D40" s="30">
        <f>SUM(D41:D43)</f>
        <v>15</v>
      </c>
      <c r="E40" s="30">
        <f t="shared" ref="E40:M40" si="6">SUM(E41:E43)</f>
        <v>675</v>
      </c>
      <c r="F40" s="30">
        <f t="shared" si="6"/>
        <v>75</v>
      </c>
      <c r="G40" s="30">
        <f t="shared" si="6"/>
        <v>585</v>
      </c>
      <c r="H40" s="30">
        <f t="shared" si="6"/>
        <v>15</v>
      </c>
      <c r="I40" s="30">
        <f t="shared" si="6"/>
        <v>0</v>
      </c>
      <c r="J40" s="30">
        <f t="shared" si="6"/>
        <v>0</v>
      </c>
      <c r="K40" s="30">
        <f t="shared" si="6"/>
        <v>270</v>
      </c>
      <c r="L40" s="30">
        <f t="shared" si="6"/>
        <v>180</v>
      </c>
      <c r="M40" s="30">
        <f t="shared" si="6"/>
        <v>225</v>
      </c>
      <c r="N40" s="189"/>
    </row>
    <row r="41" spans="1:14" s="16" customFormat="1" x14ac:dyDescent="0.25">
      <c r="A41" s="31">
        <v>27</v>
      </c>
      <c r="B41" s="56" t="s">
        <v>212</v>
      </c>
      <c r="C41" s="31" t="s">
        <v>652</v>
      </c>
      <c r="D41" s="190">
        <v>6</v>
      </c>
      <c r="E41" s="190">
        <v>270</v>
      </c>
      <c r="F41" s="190">
        <v>25</v>
      </c>
      <c r="G41" s="190">
        <v>240</v>
      </c>
      <c r="H41" s="190">
        <v>5</v>
      </c>
      <c r="I41" s="190"/>
      <c r="J41" s="190"/>
      <c r="K41" s="190">
        <v>270</v>
      </c>
      <c r="L41" s="190"/>
      <c r="M41" s="190"/>
      <c r="N41" s="189"/>
    </row>
    <row r="42" spans="1:14" s="17" customFormat="1" x14ac:dyDescent="0.25">
      <c r="A42" s="31">
        <v>28</v>
      </c>
      <c r="B42" s="56" t="s">
        <v>213</v>
      </c>
      <c r="C42" s="31" t="s">
        <v>652</v>
      </c>
      <c r="D42" s="190">
        <v>4</v>
      </c>
      <c r="E42" s="190">
        <v>180</v>
      </c>
      <c r="F42" s="190">
        <v>25</v>
      </c>
      <c r="G42" s="190">
        <v>150</v>
      </c>
      <c r="H42" s="190">
        <v>5</v>
      </c>
      <c r="I42" s="190"/>
      <c r="J42" s="190"/>
      <c r="K42" s="190"/>
      <c r="L42" s="190">
        <v>180</v>
      </c>
      <c r="M42" s="190"/>
      <c r="N42" s="189"/>
    </row>
    <row r="43" spans="1:14" s="17" customFormat="1" x14ac:dyDescent="0.25">
      <c r="A43" s="31">
        <v>29</v>
      </c>
      <c r="B43" s="68" t="s">
        <v>63</v>
      </c>
      <c r="C43" s="31" t="s">
        <v>652</v>
      </c>
      <c r="D43" s="190">
        <v>5</v>
      </c>
      <c r="E43" s="190">
        <v>225</v>
      </c>
      <c r="F43" s="190">
        <v>25</v>
      </c>
      <c r="G43" s="190">
        <v>195</v>
      </c>
      <c r="H43" s="190">
        <v>5</v>
      </c>
      <c r="I43" s="190"/>
      <c r="J43" s="190"/>
      <c r="K43" s="190"/>
      <c r="L43" s="190"/>
      <c r="M43" s="190">
        <v>225</v>
      </c>
      <c r="N43" s="189"/>
    </row>
    <row r="44" spans="1:14" s="16" customFormat="1" ht="21.75" customHeight="1" x14ac:dyDescent="0.25">
      <c r="A44" s="30" t="s">
        <v>64</v>
      </c>
      <c r="B44" s="36" t="s">
        <v>696</v>
      </c>
      <c r="C44" s="32"/>
      <c r="D44" s="38">
        <v>5</v>
      </c>
      <c r="E44" s="38">
        <v>150</v>
      </c>
      <c r="F44" s="38">
        <v>5</v>
      </c>
      <c r="G44" s="38">
        <v>140</v>
      </c>
      <c r="H44" s="38">
        <v>5</v>
      </c>
      <c r="I44" s="38">
        <v>0</v>
      </c>
      <c r="J44" s="38">
        <v>0</v>
      </c>
      <c r="K44" s="38">
        <v>0</v>
      </c>
      <c r="L44" s="38">
        <v>0</v>
      </c>
      <c r="M44" s="38">
        <v>150</v>
      </c>
      <c r="N44" s="189"/>
    </row>
    <row r="45" spans="1:14" s="17" customFormat="1" ht="17.25" customHeight="1" x14ac:dyDescent="0.2">
      <c r="A45" s="270" t="s">
        <v>140</v>
      </c>
      <c r="B45" s="271"/>
      <c r="C45" s="27"/>
      <c r="D45" s="30">
        <f t="shared" ref="D45:M45" si="7">D44+D40+D17+D9</f>
        <v>89</v>
      </c>
      <c r="E45" s="30">
        <f t="shared" si="7"/>
        <v>2250</v>
      </c>
      <c r="F45" s="30">
        <f t="shared" si="7"/>
        <v>585</v>
      </c>
      <c r="G45" s="30">
        <f t="shared" si="7"/>
        <v>1562</v>
      </c>
      <c r="H45" s="30">
        <f t="shared" si="7"/>
        <v>103</v>
      </c>
      <c r="I45" s="30">
        <f t="shared" si="7"/>
        <v>495</v>
      </c>
      <c r="J45" s="30">
        <f t="shared" si="7"/>
        <v>390</v>
      </c>
      <c r="K45" s="30">
        <f t="shared" si="7"/>
        <v>495</v>
      </c>
      <c r="L45" s="30">
        <f t="shared" si="7"/>
        <v>495</v>
      </c>
      <c r="M45" s="30">
        <f t="shared" si="7"/>
        <v>375</v>
      </c>
      <c r="N45" s="188"/>
    </row>
    <row r="46" spans="1:14" x14ac:dyDescent="0.25">
      <c r="A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</row>
    <row r="47" spans="1:14" s="147" customFormat="1" ht="36" customHeight="1" x14ac:dyDescent="0.25">
      <c r="A47" s="261" t="s">
        <v>570</v>
      </c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</row>
    <row r="48" spans="1:14" s="147" customFormat="1" ht="39.75" customHeight="1" x14ac:dyDescent="0.25">
      <c r="A48" s="148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</row>
    <row r="49" spans="1:14" x14ac:dyDescent="0.25">
      <c r="A49" s="23"/>
      <c r="B49" s="24"/>
      <c r="C49" s="23"/>
      <c r="D49" s="23"/>
      <c r="E49" s="23"/>
      <c r="F49" s="23"/>
      <c r="G49" s="23"/>
      <c r="H49" s="23"/>
      <c r="I49" s="23"/>
      <c r="J49" s="23"/>
      <c r="K49" s="22"/>
      <c r="L49" s="22"/>
      <c r="M49" s="22"/>
      <c r="N49" s="24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48:N48"/>
    <mergeCell ref="A45:B45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47:N47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D2F7-4EE9-48B5-BAF3-1837EAB5B12C}">
  <dimension ref="A1:P56"/>
  <sheetViews>
    <sheetView topLeftCell="A29" zoomScaleNormal="100" workbookViewId="0">
      <selection activeCell="P51" sqref="P51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241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240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77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78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240</v>
      </c>
      <c r="J9" s="77">
        <f t="shared" si="0"/>
        <v>135</v>
      </c>
      <c r="K9" s="77">
        <f t="shared" si="0"/>
        <v>0</v>
      </c>
      <c r="L9" s="77">
        <f t="shared" si="0"/>
        <v>60</v>
      </c>
      <c r="M9" s="77">
        <f t="shared" si="0"/>
        <v>0</v>
      </c>
      <c r="N9" s="77"/>
    </row>
    <row r="10" spans="1:16" s="17" customForma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/>
      <c r="J10" s="40">
        <v>75</v>
      </c>
      <c r="K10" s="40"/>
      <c r="L10" s="40"/>
      <c r="M10" s="40"/>
      <c r="N10" s="40"/>
    </row>
    <row r="11" spans="1:16" s="17" customForma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>
        <v>75</v>
      </c>
      <c r="J11" s="40"/>
      <c r="K11" s="40"/>
      <c r="L11" s="40"/>
      <c r="M11" s="40"/>
      <c r="N11" s="40"/>
    </row>
    <row r="12" spans="1:16" s="17" customForma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v>30</v>
      </c>
      <c r="J12" s="40"/>
      <c r="K12" s="40"/>
      <c r="L12" s="40"/>
      <c r="M12" s="40"/>
      <c r="N12" s="40"/>
    </row>
    <row r="13" spans="1:16" s="17" customForma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/>
      <c r="J13" s="40"/>
      <c r="K13" s="40"/>
      <c r="L13" s="40">
        <v>60</v>
      </c>
      <c r="M13" s="40"/>
      <c r="N13" s="40"/>
    </row>
    <row r="14" spans="1:16" s="17" customForma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v>60</v>
      </c>
      <c r="J14" s="40"/>
      <c r="K14" s="40"/>
      <c r="L14" s="40"/>
      <c r="M14" s="40"/>
      <c r="N14" s="40"/>
    </row>
    <row r="15" spans="1:16" s="17" customForma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/>
      <c r="J15" s="40">
        <v>60</v>
      </c>
      <c r="K15" s="40"/>
      <c r="L15" s="40"/>
      <c r="M15" s="40"/>
      <c r="N15" s="40"/>
    </row>
    <row r="16" spans="1:16" s="17" customForma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>
        <v>75</v>
      </c>
      <c r="J16" s="40"/>
      <c r="K16" s="40"/>
      <c r="L16" s="40"/>
      <c r="M16" s="40"/>
      <c r="N16" s="40"/>
    </row>
    <row r="17" spans="1:14" s="16" customFormat="1" x14ac:dyDescent="0.2">
      <c r="A17" s="28" t="s">
        <v>29</v>
      </c>
      <c r="B17" s="29" t="s">
        <v>30</v>
      </c>
      <c r="C17" s="28"/>
      <c r="D17" s="77">
        <f>D18+D30+D42</f>
        <v>69</v>
      </c>
      <c r="E17" s="77">
        <f t="shared" ref="E17:M17" si="1">E18+E30+E42</f>
        <v>1515</v>
      </c>
      <c r="F17" s="77">
        <f t="shared" si="1"/>
        <v>545</v>
      </c>
      <c r="G17" s="77">
        <f t="shared" si="1"/>
        <v>894</v>
      </c>
      <c r="H17" s="77">
        <f t="shared" si="1"/>
        <v>79</v>
      </c>
      <c r="I17" s="77">
        <f t="shared" si="1"/>
        <v>255</v>
      </c>
      <c r="J17" s="77">
        <f t="shared" si="1"/>
        <v>270</v>
      </c>
      <c r="K17" s="77">
        <f t="shared" si="1"/>
        <v>585</v>
      </c>
      <c r="L17" s="77">
        <f t="shared" si="1"/>
        <v>405</v>
      </c>
      <c r="M17" s="77">
        <f t="shared" si="1"/>
        <v>0</v>
      </c>
      <c r="N17" s="77"/>
    </row>
    <row r="18" spans="1:14" s="17" customFormat="1" x14ac:dyDescent="0.2">
      <c r="A18" s="10" t="s">
        <v>31</v>
      </c>
      <c r="B18" s="83" t="s">
        <v>32</v>
      </c>
      <c r="C18" s="10"/>
      <c r="D18" s="10">
        <f>SUM(D19:D29)</f>
        <v>27</v>
      </c>
      <c r="E18" s="10">
        <f t="shared" ref="E18:M18" si="2">SUM(E19:E29)</f>
        <v>540</v>
      </c>
      <c r="F18" s="10">
        <f t="shared" si="2"/>
        <v>231</v>
      </c>
      <c r="G18" s="10">
        <f t="shared" si="2"/>
        <v>284</v>
      </c>
      <c r="H18" s="10">
        <f t="shared" si="2"/>
        <v>25</v>
      </c>
      <c r="I18" s="10">
        <f t="shared" si="2"/>
        <v>255</v>
      </c>
      <c r="J18" s="10">
        <f t="shared" si="2"/>
        <v>135</v>
      </c>
      <c r="K18" s="10">
        <f t="shared" si="2"/>
        <v>150</v>
      </c>
      <c r="L18" s="10">
        <f t="shared" si="2"/>
        <v>0</v>
      </c>
      <c r="M18" s="10">
        <f t="shared" si="2"/>
        <v>0</v>
      </c>
      <c r="N18" s="10"/>
    </row>
    <row r="19" spans="1:14" s="17" customFormat="1" x14ac:dyDescent="0.2">
      <c r="A19" s="33">
        <v>8</v>
      </c>
      <c r="B19" s="55" t="s">
        <v>658</v>
      </c>
      <c r="C19" s="40" t="s">
        <v>275</v>
      </c>
      <c r="D19" s="33">
        <v>3</v>
      </c>
      <c r="E19" s="33">
        <v>45</v>
      </c>
      <c r="F19" s="33">
        <v>15</v>
      </c>
      <c r="G19" s="33">
        <v>28</v>
      </c>
      <c r="H19" s="33">
        <v>2</v>
      </c>
      <c r="I19" s="33">
        <v>45</v>
      </c>
      <c r="J19" s="33"/>
      <c r="K19" s="33"/>
      <c r="L19" s="33"/>
      <c r="M19" s="33"/>
      <c r="N19" s="33"/>
    </row>
    <row r="20" spans="1:14" s="17" customFormat="1" x14ac:dyDescent="0.2">
      <c r="A20" s="33">
        <v>9</v>
      </c>
      <c r="B20" s="55" t="s">
        <v>659</v>
      </c>
      <c r="C20" s="40" t="s">
        <v>275</v>
      </c>
      <c r="D20" s="33">
        <v>4</v>
      </c>
      <c r="E20" s="33">
        <v>90</v>
      </c>
      <c r="F20" s="33">
        <v>28</v>
      </c>
      <c r="G20" s="33">
        <v>58</v>
      </c>
      <c r="H20" s="33">
        <v>4</v>
      </c>
      <c r="I20" s="33">
        <v>90</v>
      </c>
      <c r="J20" s="33"/>
      <c r="K20" s="33"/>
      <c r="L20" s="33"/>
      <c r="M20" s="33"/>
      <c r="N20" s="33"/>
    </row>
    <row r="21" spans="1:14" s="17" customFormat="1" x14ac:dyDescent="0.2">
      <c r="A21" s="33">
        <v>10</v>
      </c>
      <c r="B21" s="53" t="s">
        <v>242</v>
      </c>
      <c r="C21" s="40" t="s">
        <v>275</v>
      </c>
      <c r="D21" s="42">
        <v>3</v>
      </c>
      <c r="E21" s="42">
        <v>75</v>
      </c>
      <c r="F21" s="42">
        <v>14</v>
      </c>
      <c r="G21" s="42">
        <v>58</v>
      </c>
      <c r="H21" s="42">
        <v>3</v>
      </c>
      <c r="I21" s="33">
        <v>75</v>
      </c>
      <c r="J21" s="33"/>
      <c r="K21" s="33"/>
      <c r="L21" s="33"/>
      <c r="M21" s="33"/>
      <c r="N21" s="33"/>
    </row>
    <row r="22" spans="1:14" s="17" customFormat="1" x14ac:dyDescent="0.2">
      <c r="A22" s="33">
        <v>11</v>
      </c>
      <c r="B22" s="55" t="s">
        <v>243</v>
      </c>
      <c r="C22" s="33" t="s">
        <v>272</v>
      </c>
      <c r="D22" s="33">
        <v>2</v>
      </c>
      <c r="E22" s="33">
        <v>30</v>
      </c>
      <c r="F22" s="33">
        <v>29</v>
      </c>
      <c r="G22" s="33">
        <v>0</v>
      </c>
      <c r="H22" s="33">
        <v>1</v>
      </c>
      <c r="I22" s="33"/>
      <c r="J22" s="33">
        <v>30</v>
      </c>
      <c r="K22" s="33"/>
      <c r="L22" s="33"/>
      <c r="M22" s="33"/>
      <c r="N22" s="33"/>
    </row>
    <row r="23" spans="1:14" s="16" customFormat="1" x14ac:dyDescent="0.2">
      <c r="A23" s="33">
        <v>12</v>
      </c>
      <c r="B23" s="55" t="s">
        <v>244</v>
      </c>
      <c r="C23" s="33" t="s">
        <v>272</v>
      </c>
      <c r="D23" s="33">
        <v>2</v>
      </c>
      <c r="E23" s="33">
        <v>30</v>
      </c>
      <c r="F23" s="33">
        <v>28</v>
      </c>
      <c r="G23" s="33">
        <v>0</v>
      </c>
      <c r="H23" s="33">
        <v>2</v>
      </c>
      <c r="I23" s="33"/>
      <c r="J23" s="33">
        <v>30</v>
      </c>
      <c r="K23" s="33"/>
      <c r="L23" s="33"/>
      <c r="M23" s="33"/>
      <c r="N23" s="33"/>
    </row>
    <row r="24" spans="1:14" s="16" customFormat="1" x14ac:dyDescent="0.2">
      <c r="A24" s="33">
        <v>13</v>
      </c>
      <c r="B24" s="55" t="s">
        <v>245</v>
      </c>
      <c r="C24" s="40" t="s">
        <v>275</v>
      </c>
      <c r="D24" s="33">
        <v>2</v>
      </c>
      <c r="E24" s="33">
        <v>45</v>
      </c>
      <c r="F24" s="33">
        <v>15</v>
      </c>
      <c r="G24" s="33">
        <v>28</v>
      </c>
      <c r="H24" s="33">
        <v>2</v>
      </c>
      <c r="I24" s="33"/>
      <c r="J24" s="33">
        <v>45</v>
      </c>
      <c r="K24" s="33"/>
      <c r="L24" s="33"/>
      <c r="M24" s="33"/>
      <c r="N24" s="33"/>
    </row>
    <row r="25" spans="1:14" s="17" customFormat="1" x14ac:dyDescent="0.2">
      <c r="A25" s="33">
        <v>14</v>
      </c>
      <c r="B25" s="55" t="s">
        <v>660</v>
      </c>
      <c r="C25" s="40" t="s">
        <v>275</v>
      </c>
      <c r="D25" s="33">
        <v>2</v>
      </c>
      <c r="E25" s="33">
        <v>45</v>
      </c>
      <c r="F25" s="33">
        <v>15</v>
      </c>
      <c r="G25" s="33">
        <v>28</v>
      </c>
      <c r="H25" s="33">
        <v>2</v>
      </c>
      <c r="I25" s="33">
        <v>45</v>
      </c>
      <c r="J25" s="33"/>
      <c r="K25" s="33"/>
      <c r="L25" s="33"/>
      <c r="M25" s="33"/>
      <c r="N25" s="33"/>
    </row>
    <row r="26" spans="1:14" s="16" customFormat="1" x14ac:dyDescent="0.2">
      <c r="A26" s="33">
        <v>15</v>
      </c>
      <c r="B26" s="55" t="s">
        <v>246</v>
      </c>
      <c r="C26" s="40" t="s">
        <v>275</v>
      </c>
      <c r="D26" s="33">
        <v>2</v>
      </c>
      <c r="E26" s="33">
        <v>45</v>
      </c>
      <c r="F26" s="33">
        <v>15</v>
      </c>
      <c r="G26" s="33">
        <v>28</v>
      </c>
      <c r="H26" s="33">
        <v>2</v>
      </c>
      <c r="I26" s="33"/>
      <c r="J26" s="33"/>
      <c r="K26" s="33">
        <v>45</v>
      </c>
      <c r="L26" s="33"/>
      <c r="M26" s="33"/>
      <c r="N26" s="33"/>
    </row>
    <row r="27" spans="1:14" s="16" customFormat="1" x14ac:dyDescent="0.2">
      <c r="A27" s="33">
        <v>16</v>
      </c>
      <c r="B27" s="55" t="s">
        <v>247</v>
      </c>
      <c r="C27" s="40" t="s">
        <v>275</v>
      </c>
      <c r="D27" s="33">
        <v>2</v>
      </c>
      <c r="E27" s="33">
        <v>45</v>
      </c>
      <c r="F27" s="33">
        <v>15</v>
      </c>
      <c r="G27" s="33">
        <v>28</v>
      </c>
      <c r="H27" s="33">
        <v>2</v>
      </c>
      <c r="I27" s="33"/>
      <c r="J27" s="33"/>
      <c r="K27" s="33">
        <v>45</v>
      </c>
      <c r="L27" s="33"/>
      <c r="M27" s="33"/>
      <c r="N27" s="33"/>
    </row>
    <row r="28" spans="1:14" s="16" customFormat="1" x14ac:dyDescent="0.2">
      <c r="A28" s="33">
        <v>17</v>
      </c>
      <c r="B28" s="55" t="s">
        <v>248</v>
      </c>
      <c r="C28" s="33" t="s">
        <v>272</v>
      </c>
      <c r="D28" s="33">
        <v>2</v>
      </c>
      <c r="E28" s="33">
        <v>30</v>
      </c>
      <c r="F28" s="33">
        <v>29</v>
      </c>
      <c r="G28" s="33">
        <v>0</v>
      </c>
      <c r="H28" s="33">
        <v>1</v>
      </c>
      <c r="I28" s="33"/>
      <c r="J28" s="33">
        <v>30</v>
      </c>
      <c r="K28" s="33"/>
      <c r="L28" s="33"/>
      <c r="M28" s="33"/>
      <c r="N28" s="33"/>
    </row>
    <row r="29" spans="1:14" s="16" customFormat="1" x14ac:dyDescent="0.2">
      <c r="A29" s="33">
        <v>18</v>
      </c>
      <c r="B29" s="53" t="s">
        <v>661</v>
      </c>
      <c r="C29" s="40" t="s">
        <v>546</v>
      </c>
      <c r="D29" s="33">
        <v>3</v>
      </c>
      <c r="E29" s="33">
        <v>60</v>
      </c>
      <c r="F29" s="33">
        <v>28</v>
      </c>
      <c r="G29" s="33">
        <v>28</v>
      </c>
      <c r="H29" s="33">
        <v>4</v>
      </c>
      <c r="I29" s="33"/>
      <c r="J29" s="33"/>
      <c r="K29" s="33">
        <v>60</v>
      </c>
      <c r="L29" s="33"/>
      <c r="M29" s="33"/>
      <c r="N29" s="33"/>
    </row>
    <row r="30" spans="1:14" s="16" customFormat="1" x14ac:dyDescent="0.2">
      <c r="A30" s="10" t="s">
        <v>42</v>
      </c>
      <c r="B30" s="83" t="s">
        <v>43</v>
      </c>
      <c r="C30" s="10"/>
      <c r="D30" s="10">
        <f>SUM(D31:D41)</f>
        <v>30</v>
      </c>
      <c r="E30" s="10">
        <f t="shared" ref="E30:M30" si="3">SUM(E31:E41)</f>
        <v>705</v>
      </c>
      <c r="F30" s="10">
        <f t="shared" si="3"/>
        <v>230</v>
      </c>
      <c r="G30" s="10">
        <f t="shared" si="3"/>
        <v>440</v>
      </c>
      <c r="H30" s="10">
        <f t="shared" si="3"/>
        <v>38</v>
      </c>
      <c r="I30" s="10">
        <f t="shared" si="3"/>
        <v>0</v>
      </c>
      <c r="J30" s="10">
        <f t="shared" si="3"/>
        <v>135</v>
      </c>
      <c r="K30" s="10">
        <f t="shared" si="3"/>
        <v>375</v>
      </c>
      <c r="L30" s="10">
        <f t="shared" si="3"/>
        <v>195</v>
      </c>
      <c r="M30" s="10">
        <f t="shared" si="3"/>
        <v>0</v>
      </c>
      <c r="N30" s="10"/>
    </row>
    <row r="31" spans="1:14" s="16" customFormat="1" x14ac:dyDescent="0.2">
      <c r="A31" s="33">
        <v>19</v>
      </c>
      <c r="B31" s="53" t="s">
        <v>249</v>
      </c>
      <c r="C31" s="40" t="s">
        <v>275</v>
      </c>
      <c r="D31" s="42">
        <v>2</v>
      </c>
      <c r="E31" s="42">
        <v>45</v>
      </c>
      <c r="F31" s="42">
        <v>18</v>
      </c>
      <c r="G31" s="42">
        <v>28</v>
      </c>
      <c r="H31" s="42">
        <v>2</v>
      </c>
      <c r="I31" s="33"/>
      <c r="J31" s="33"/>
      <c r="K31" s="33">
        <v>45</v>
      </c>
      <c r="L31" s="33"/>
      <c r="M31" s="33"/>
      <c r="N31" s="33"/>
    </row>
    <row r="32" spans="1:14" s="16" customFormat="1" x14ac:dyDescent="0.2">
      <c r="A32" s="33">
        <v>20</v>
      </c>
      <c r="B32" s="53" t="s">
        <v>422</v>
      </c>
      <c r="C32" s="40" t="s">
        <v>275</v>
      </c>
      <c r="D32" s="42">
        <v>3</v>
      </c>
      <c r="E32" s="42">
        <v>75</v>
      </c>
      <c r="F32" s="42">
        <v>14</v>
      </c>
      <c r="G32" s="42">
        <v>57</v>
      </c>
      <c r="H32" s="42">
        <v>4</v>
      </c>
      <c r="I32" s="33"/>
      <c r="J32" s="33"/>
      <c r="K32" s="33">
        <v>75</v>
      </c>
      <c r="L32" s="33"/>
      <c r="M32" s="33"/>
      <c r="N32" s="33"/>
    </row>
    <row r="33" spans="1:14" s="16" customFormat="1" ht="31.5" x14ac:dyDescent="0.2">
      <c r="A33" s="33">
        <v>21</v>
      </c>
      <c r="B33" s="53" t="s">
        <v>662</v>
      </c>
      <c r="C33" s="42" t="s">
        <v>275</v>
      </c>
      <c r="D33" s="33">
        <v>3</v>
      </c>
      <c r="E33" s="33">
        <v>60</v>
      </c>
      <c r="F33" s="33">
        <v>28</v>
      </c>
      <c r="G33" s="33">
        <v>28</v>
      </c>
      <c r="H33" s="33">
        <v>4</v>
      </c>
      <c r="I33" s="33"/>
      <c r="J33" s="33"/>
      <c r="K33" s="33"/>
      <c r="L33" s="33">
        <v>60</v>
      </c>
      <c r="M33" s="33"/>
      <c r="N33" s="33"/>
    </row>
    <row r="34" spans="1:14" s="16" customFormat="1" x14ac:dyDescent="0.2">
      <c r="A34" s="33">
        <v>22</v>
      </c>
      <c r="B34" s="55" t="s">
        <v>250</v>
      </c>
      <c r="C34" s="33" t="s">
        <v>272</v>
      </c>
      <c r="D34" s="33">
        <v>2</v>
      </c>
      <c r="E34" s="33">
        <v>30</v>
      </c>
      <c r="F34" s="33">
        <v>29</v>
      </c>
      <c r="G34" s="33">
        <v>0</v>
      </c>
      <c r="H34" s="33">
        <v>1</v>
      </c>
      <c r="I34" s="33"/>
      <c r="J34" s="33">
        <v>30</v>
      </c>
      <c r="K34" s="33"/>
      <c r="L34" s="33"/>
      <c r="M34" s="33"/>
      <c r="N34" s="33"/>
    </row>
    <row r="35" spans="1:14" s="16" customFormat="1" x14ac:dyDescent="0.2">
      <c r="A35" s="33">
        <v>23</v>
      </c>
      <c r="B35" s="53" t="s">
        <v>565</v>
      </c>
      <c r="C35" s="40" t="s">
        <v>275</v>
      </c>
      <c r="D35" s="42">
        <v>3</v>
      </c>
      <c r="E35" s="42">
        <v>60</v>
      </c>
      <c r="F35" s="42">
        <v>28</v>
      </c>
      <c r="G35" s="42">
        <v>28</v>
      </c>
      <c r="H35" s="42">
        <v>4</v>
      </c>
      <c r="I35" s="33"/>
      <c r="J35" s="33">
        <v>60</v>
      </c>
      <c r="K35" s="33"/>
      <c r="L35" s="33"/>
      <c r="M35" s="33"/>
      <c r="N35" s="33"/>
    </row>
    <row r="36" spans="1:14" s="17" customFormat="1" x14ac:dyDescent="0.2">
      <c r="A36" s="33">
        <v>24</v>
      </c>
      <c r="B36" s="55" t="s">
        <v>251</v>
      </c>
      <c r="C36" s="33" t="s">
        <v>275</v>
      </c>
      <c r="D36" s="33">
        <v>2</v>
      </c>
      <c r="E36" s="33">
        <v>45</v>
      </c>
      <c r="F36" s="33">
        <v>15</v>
      </c>
      <c r="G36" s="33">
        <v>28</v>
      </c>
      <c r="H36" s="33">
        <v>2</v>
      </c>
      <c r="I36" s="33"/>
      <c r="J36" s="33">
        <v>45</v>
      </c>
      <c r="K36" s="33"/>
      <c r="L36" s="33"/>
      <c r="M36" s="33"/>
      <c r="N36" s="33"/>
    </row>
    <row r="37" spans="1:14" s="17" customFormat="1" x14ac:dyDescent="0.2">
      <c r="A37" s="33">
        <v>25</v>
      </c>
      <c r="B37" s="55" t="s">
        <v>252</v>
      </c>
      <c r="C37" s="40" t="s">
        <v>275</v>
      </c>
      <c r="D37" s="33">
        <v>3</v>
      </c>
      <c r="E37" s="33">
        <v>75</v>
      </c>
      <c r="F37" s="42">
        <v>14</v>
      </c>
      <c r="G37" s="42">
        <v>57</v>
      </c>
      <c r="H37" s="42">
        <v>4</v>
      </c>
      <c r="I37" s="33"/>
      <c r="J37" s="33"/>
      <c r="K37" s="33"/>
      <c r="L37" s="33">
        <v>75</v>
      </c>
      <c r="M37" s="33"/>
      <c r="N37" s="33"/>
    </row>
    <row r="38" spans="1:14" s="17" customFormat="1" ht="18.75" customHeight="1" x14ac:dyDescent="0.2">
      <c r="A38" s="33">
        <v>26</v>
      </c>
      <c r="B38" s="88" t="s">
        <v>496</v>
      </c>
      <c r="C38" s="101" t="s">
        <v>17</v>
      </c>
      <c r="D38" s="89">
        <v>3</v>
      </c>
      <c r="E38" s="89">
        <v>135</v>
      </c>
      <c r="F38" s="89">
        <v>0</v>
      </c>
      <c r="G38" s="89">
        <v>130</v>
      </c>
      <c r="H38" s="89">
        <v>5</v>
      </c>
      <c r="I38" s="33"/>
      <c r="J38" s="33"/>
      <c r="K38" s="33">
        <v>135</v>
      </c>
      <c r="L38" s="33"/>
      <c r="M38" s="33"/>
      <c r="N38" s="33"/>
    </row>
    <row r="39" spans="1:14" s="17" customFormat="1" x14ac:dyDescent="0.2">
      <c r="A39" s="33">
        <v>27</v>
      </c>
      <c r="B39" s="53" t="s">
        <v>253</v>
      </c>
      <c r="C39" s="40" t="s">
        <v>275</v>
      </c>
      <c r="D39" s="42">
        <v>3</v>
      </c>
      <c r="E39" s="42">
        <v>60</v>
      </c>
      <c r="F39" s="42">
        <v>28</v>
      </c>
      <c r="G39" s="42">
        <v>28</v>
      </c>
      <c r="H39" s="42">
        <v>4</v>
      </c>
      <c r="I39" s="33"/>
      <c r="J39" s="33"/>
      <c r="K39" s="33"/>
      <c r="L39" s="33">
        <v>60</v>
      </c>
      <c r="M39" s="33"/>
      <c r="N39" s="33"/>
    </row>
    <row r="40" spans="1:14" s="16" customFormat="1" x14ac:dyDescent="0.2">
      <c r="A40" s="33">
        <v>28</v>
      </c>
      <c r="B40" s="55" t="s">
        <v>254</v>
      </c>
      <c r="C40" s="40" t="s">
        <v>273</v>
      </c>
      <c r="D40" s="33">
        <v>3</v>
      </c>
      <c r="E40" s="33">
        <v>60</v>
      </c>
      <c r="F40" s="33">
        <v>28</v>
      </c>
      <c r="G40" s="33">
        <v>28</v>
      </c>
      <c r="H40" s="33">
        <v>4</v>
      </c>
      <c r="I40" s="33"/>
      <c r="J40" s="33"/>
      <c r="K40" s="33">
        <v>60</v>
      </c>
      <c r="L40" s="33"/>
      <c r="M40" s="33"/>
      <c r="N40" s="33"/>
    </row>
    <row r="41" spans="1:14" s="16" customFormat="1" x14ac:dyDescent="0.2">
      <c r="A41" s="33">
        <v>29</v>
      </c>
      <c r="B41" s="55" t="s">
        <v>663</v>
      </c>
      <c r="C41" s="40" t="s">
        <v>275</v>
      </c>
      <c r="D41" s="33">
        <v>3</v>
      </c>
      <c r="E41" s="33">
        <v>60</v>
      </c>
      <c r="F41" s="33">
        <v>28</v>
      </c>
      <c r="G41" s="33">
        <v>28</v>
      </c>
      <c r="H41" s="33">
        <v>4</v>
      </c>
      <c r="I41" s="33"/>
      <c r="J41" s="33"/>
      <c r="K41" s="33">
        <v>60</v>
      </c>
      <c r="L41" s="33"/>
      <c r="M41" s="33"/>
      <c r="N41" s="33"/>
    </row>
    <row r="42" spans="1:14" s="17" customFormat="1" x14ac:dyDescent="0.2">
      <c r="A42" s="10" t="s">
        <v>95</v>
      </c>
      <c r="B42" s="83" t="s">
        <v>238</v>
      </c>
      <c r="C42" s="10"/>
      <c r="D42" s="10">
        <f>SUM(D43:D46)</f>
        <v>12</v>
      </c>
      <c r="E42" s="10">
        <f t="shared" ref="E42:M42" si="4">SUM(E43:E46)</f>
        <v>270</v>
      </c>
      <c r="F42" s="10">
        <f t="shared" si="4"/>
        <v>84</v>
      </c>
      <c r="G42" s="10">
        <f t="shared" si="4"/>
        <v>170</v>
      </c>
      <c r="H42" s="10">
        <f t="shared" si="4"/>
        <v>16</v>
      </c>
      <c r="I42" s="10">
        <f t="shared" si="4"/>
        <v>0</v>
      </c>
      <c r="J42" s="10">
        <f t="shared" si="4"/>
        <v>0</v>
      </c>
      <c r="K42" s="10">
        <f t="shared" si="4"/>
        <v>60</v>
      </c>
      <c r="L42" s="10">
        <f t="shared" si="4"/>
        <v>210</v>
      </c>
      <c r="M42" s="10">
        <f t="shared" si="4"/>
        <v>0</v>
      </c>
      <c r="N42" s="10"/>
    </row>
    <row r="43" spans="1:14" s="17" customFormat="1" x14ac:dyDescent="0.2">
      <c r="A43" s="33">
        <v>30</v>
      </c>
      <c r="B43" s="53" t="s">
        <v>255</v>
      </c>
      <c r="C43" s="40" t="s">
        <v>275</v>
      </c>
      <c r="D43" s="42">
        <v>3</v>
      </c>
      <c r="E43" s="42">
        <v>75</v>
      </c>
      <c r="F43" s="42">
        <v>14</v>
      </c>
      <c r="G43" s="42">
        <v>57</v>
      </c>
      <c r="H43" s="42">
        <v>4</v>
      </c>
      <c r="I43" s="33"/>
      <c r="J43" s="33"/>
      <c r="K43" s="33"/>
      <c r="L43" s="33">
        <v>75</v>
      </c>
      <c r="M43" s="33"/>
      <c r="N43" s="33"/>
    </row>
    <row r="44" spans="1:14" s="16" customFormat="1" x14ac:dyDescent="0.2">
      <c r="A44" s="33">
        <v>31</v>
      </c>
      <c r="B44" s="53" t="s">
        <v>664</v>
      </c>
      <c r="C44" s="40" t="s">
        <v>275</v>
      </c>
      <c r="D44" s="42">
        <v>3</v>
      </c>
      <c r="E44" s="42">
        <v>60</v>
      </c>
      <c r="F44" s="42">
        <v>28</v>
      </c>
      <c r="G44" s="42">
        <v>28</v>
      </c>
      <c r="H44" s="42">
        <v>4</v>
      </c>
      <c r="I44" s="33"/>
      <c r="J44" s="33"/>
      <c r="K44" s="33">
        <v>60</v>
      </c>
      <c r="L44" s="33"/>
      <c r="M44" s="33"/>
      <c r="N44" s="33"/>
    </row>
    <row r="45" spans="1:14" s="17" customFormat="1" ht="33" customHeight="1" x14ac:dyDescent="0.2">
      <c r="A45" s="33">
        <v>32</v>
      </c>
      <c r="B45" s="53" t="s">
        <v>256</v>
      </c>
      <c r="C45" s="40" t="s">
        <v>275</v>
      </c>
      <c r="D45" s="42">
        <v>3</v>
      </c>
      <c r="E45" s="42">
        <v>60</v>
      </c>
      <c r="F45" s="42">
        <v>28</v>
      </c>
      <c r="G45" s="42">
        <v>28</v>
      </c>
      <c r="H45" s="42">
        <v>4</v>
      </c>
      <c r="I45" s="33"/>
      <c r="J45" s="33"/>
      <c r="K45" s="33"/>
      <c r="L45" s="33">
        <v>60</v>
      </c>
      <c r="M45" s="33"/>
      <c r="N45" s="33"/>
    </row>
    <row r="46" spans="1:14" x14ac:dyDescent="0.25">
      <c r="A46" s="33">
        <v>33</v>
      </c>
      <c r="B46" s="53" t="s">
        <v>424</v>
      </c>
      <c r="C46" s="40" t="s">
        <v>275</v>
      </c>
      <c r="D46" s="42">
        <v>3</v>
      </c>
      <c r="E46" s="42">
        <v>75</v>
      </c>
      <c r="F46" s="42">
        <v>14</v>
      </c>
      <c r="G46" s="42">
        <v>57</v>
      </c>
      <c r="H46" s="42">
        <v>4</v>
      </c>
      <c r="I46" s="33"/>
      <c r="J46" s="33"/>
      <c r="K46" s="33"/>
      <c r="L46" s="33">
        <v>75</v>
      </c>
      <c r="M46" s="33"/>
      <c r="N46" s="33"/>
    </row>
    <row r="47" spans="1:14" ht="31.5" x14ac:dyDescent="0.25">
      <c r="A47" s="10" t="s">
        <v>60</v>
      </c>
      <c r="B47" s="39" t="s">
        <v>699</v>
      </c>
      <c r="C47" s="33"/>
      <c r="D47" s="10">
        <f>D49+D48</f>
        <v>10</v>
      </c>
      <c r="E47" s="10">
        <f t="shared" ref="E47:M47" si="5">E49+E48</f>
        <v>450</v>
      </c>
      <c r="F47" s="10">
        <f t="shared" si="5"/>
        <v>0</v>
      </c>
      <c r="G47" s="10">
        <f t="shared" si="5"/>
        <v>435</v>
      </c>
      <c r="H47" s="10">
        <f t="shared" si="5"/>
        <v>15</v>
      </c>
      <c r="I47" s="10">
        <f t="shared" si="5"/>
        <v>0</v>
      </c>
      <c r="J47" s="10">
        <f t="shared" si="5"/>
        <v>0</v>
      </c>
      <c r="K47" s="10">
        <f t="shared" si="5"/>
        <v>0</v>
      </c>
      <c r="L47" s="10">
        <f t="shared" si="5"/>
        <v>0</v>
      </c>
      <c r="M47" s="10">
        <f t="shared" si="5"/>
        <v>450</v>
      </c>
      <c r="N47" s="10"/>
    </row>
    <row r="48" spans="1:14" x14ac:dyDescent="0.25">
      <c r="A48" s="33">
        <v>34</v>
      </c>
      <c r="B48" s="50" t="s">
        <v>63</v>
      </c>
      <c r="C48" s="33" t="s">
        <v>274</v>
      </c>
      <c r="D48" s="10">
        <v>5</v>
      </c>
      <c r="E48" s="10">
        <v>225</v>
      </c>
      <c r="F48" s="10">
        <v>0</v>
      </c>
      <c r="G48" s="10">
        <v>220</v>
      </c>
      <c r="H48" s="10">
        <v>5</v>
      </c>
      <c r="I48" s="10">
        <v>0</v>
      </c>
      <c r="J48" s="10">
        <v>0</v>
      </c>
      <c r="K48" s="10">
        <v>0</v>
      </c>
      <c r="L48" s="10">
        <v>0</v>
      </c>
      <c r="M48" s="10">
        <v>225</v>
      </c>
      <c r="N48" s="10"/>
    </row>
    <row r="49" spans="1:14" x14ac:dyDescent="0.25">
      <c r="A49" s="33">
        <v>35</v>
      </c>
      <c r="B49" s="206" t="s">
        <v>257</v>
      </c>
      <c r="C49" s="40" t="s">
        <v>274</v>
      </c>
      <c r="D49" s="10">
        <v>5</v>
      </c>
      <c r="E49" s="10">
        <v>225</v>
      </c>
      <c r="F49" s="10">
        <v>0</v>
      </c>
      <c r="G49" s="10">
        <v>215</v>
      </c>
      <c r="H49" s="10">
        <v>10</v>
      </c>
      <c r="I49" s="10">
        <v>0</v>
      </c>
      <c r="J49" s="10">
        <v>0</v>
      </c>
      <c r="K49" s="10">
        <v>0</v>
      </c>
      <c r="L49" s="10">
        <v>0</v>
      </c>
      <c r="M49" s="10">
        <v>225</v>
      </c>
      <c r="N49" s="10"/>
    </row>
    <row r="50" spans="1:14" ht="21" customHeight="1" x14ac:dyDescent="0.25">
      <c r="A50" s="275" t="s">
        <v>182</v>
      </c>
      <c r="B50" s="276"/>
      <c r="C50" s="28"/>
      <c r="D50" s="77">
        <f>D47+D17+D9</f>
        <v>98</v>
      </c>
      <c r="E50" s="77">
        <f t="shared" ref="E50:M50" si="6">E47+E17+E9</f>
        <v>2400</v>
      </c>
      <c r="F50" s="77">
        <f t="shared" si="6"/>
        <v>702</v>
      </c>
      <c r="G50" s="77">
        <f t="shared" si="6"/>
        <v>1584</v>
      </c>
      <c r="H50" s="77">
        <f t="shared" si="6"/>
        <v>117</v>
      </c>
      <c r="I50" s="77">
        <f t="shared" si="6"/>
        <v>495</v>
      </c>
      <c r="J50" s="77">
        <f t="shared" si="6"/>
        <v>405</v>
      </c>
      <c r="K50" s="77">
        <f t="shared" si="6"/>
        <v>585</v>
      </c>
      <c r="L50" s="77">
        <f t="shared" si="6"/>
        <v>465</v>
      </c>
      <c r="M50" s="77">
        <f t="shared" si="6"/>
        <v>450</v>
      </c>
      <c r="N50" s="77"/>
    </row>
    <row r="51" spans="1:14" x14ac:dyDescent="0.25">
      <c r="A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4" s="147" customFormat="1" ht="36" customHeight="1" x14ac:dyDescent="0.25">
      <c r="A52" s="261" t="s">
        <v>570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</row>
    <row r="53" spans="1:14" s="147" customFormat="1" ht="39.75" customHeight="1" x14ac:dyDescent="0.25">
      <c r="A53" s="148"/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53:N53"/>
    <mergeCell ref="A50:B50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52:N52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4C52-3440-47BC-AC4A-EAFADBB635F6}">
  <dimension ref="A1:P52"/>
  <sheetViews>
    <sheetView topLeftCell="A7" zoomScaleNormal="100" workbookViewId="0">
      <selection activeCell="A17" sqref="A17:XFD18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241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258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255" t="s">
        <v>566</v>
      </c>
    </row>
    <row r="8" spans="1:16" s="8" customFormat="1" ht="69" customHeight="1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56"/>
    </row>
    <row r="9" spans="1:16" s="16" customFormat="1" ht="22.5" customHeight="1" x14ac:dyDescent="0.2">
      <c r="A9" s="76" t="s">
        <v>20</v>
      </c>
      <c r="B9" s="113" t="s">
        <v>21</v>
      </c>
      <c r="C9" s="76"/>
      <c r="D9" s="92">
        <f t="shared" ref="D9:M9" si="0">SUM(D10:D16)</f>
        <v>19</v>
      </c>
      <c r="E9" s="92">
        <f t="shared" si="0"/>
        <v>435</v>
      </c>
      <c r="F9" s="92">
        <f t="shared" si="0"/>
        <v>157</v>
      </c>
      <c r="G9" s="92">
        <f t="shared" si="0"/>
        <v>255</v>
      </c>
      <c r="H9" s="92">
        <f t="shared" si="0"/>
        <v>23</v>
      </c>
      <c r="I9" s="92">
        <f t="shared" si="0"/>
        <v>300</v>
      </c>
      <c r="J9" s="92">
        <f t="shared" si="0"/>
        <v>135</v>
      </c>
      <c r="K9" s="92">
        <f t="shared" si="0"/>
        <v>0</v>
      </c>
      <c r="L9" s="92">
        <f t="shared" si="0"/>
        <v>0</v>
      </c>
      <c r="M9" s="92">
        <f t="shared" si="0"/>
        <v>0</v>
      </c>
      <c r="N9" s="92"/>
    </row>
    <row r="10" spans="1:16" s="17" customFormat="1" x14ac:dyDescent="0.2">
      <c r="A10" s="42">
        <v>1</v>
      </c>
      <c r="B10" s="50" t="s">
        <v>419</v>
      </c>
      <c r="C10" s="42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/>
      <c r="J10" s="42">
        <v>75</v>
      </c>
      <c r="K10" s="42"/>
      <c r="L10" s="42"/>
      <c r="M10" s="42"/>
      <c r="N10" s="42"/>
    </row>
    <row r="11" spans="1:16" s="17" customFormat="1" x14ac:dyDescent="0.2">
      <c r="A11" s="42">
        <v>2</v>
      </c>
      <c r="B11" s="50" t="s">
        <v>25</v>
      </c>
      <c r="C11" s="42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>
        <v>75</v>
      </c>
      <c r="J11" s="42"/>
      <c r="K11" s="42"/>
      <c r="L11" s="42"/>
      <c r="M11" s="42"/>
      <c r="N11" s="42"/>
    </row>
    <row r="12" spans="1:16" s="17" customFormat="1" x14ac:dyDescent="0.2">
      <c r="A12" s="42">
        <v>3</v>
      </c>
      <c r="B12" s="50" t="s">
        <v>23</v>
      </c>
      <c r="C12" s="42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6" s="17" customFormat="1" x14ac:dyDescent="0.2">
      <c r="A13" s="42">
        <v>4</v>
      </c>
      <c r="B13" s="50" t="s">
        <v>24</v>
      </c>
      <c r="C13" s="42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>
        <v>60</v>
      </c>
      <c r="J13" s="42"/>
      <c r="K13" s="42"/>
      <c r="L13" s="42"/>
      <c r="M13" s="42"/>
      <c r="N13" s="42"/>
    </row>
    <row r="14" spans="1:16" s="17" customFormat="1" x14ac:dyDescent="0.2">
      <c r="A14" s="42">
        <v>5</v>
      </c>
      <c r="B14" s="50" t="s">
        <v>27</v>
      </c>
      <c r="C14" s="42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2"/>
      <c r="L14" s="42"/>
      <c r="M14" s="42"/>
      <c r="N14" s="42"/>
    </row>
    <row r="15" spans="1:16" s="17" customFormat="1" x14ac:dyDescent="0.2">
      <c r="A15" s="42">
        <v>6</v>
      </c>
      <c r="B15" s="50" t="s">
        <v>28</v>
      </c>
      <c r="C15" s="42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2"/>
      <c r="L15" s="42"/>
      <c r="M15" s="42"/>
      <c r="N15" s="42"/>
    </row>
    <row r="16" spans="1:16" s="17" customFormat="1" x14ac:dyDescent="0.2">
      <c r="A16" s="42">
        <v>7</v>
      </c>
      <c r="B16" s="50" t="s">
        <v>420</v>
      </c>
      <c r="C16" s="42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2"/>
      <c r="L16" s="42"/>
      <c r="M16" s="42"/>
      <c r="N16" s="42"/>
    </row>
    <row r="17" spans="1:14" s="16" customFormat="1" ht="18.75" customHeight="1" x14ac:dyDescent="0.2">
      <c r="A17" s="76" t="s">
        <v>29</v>
      </c>
      <c r="B17" s="113" t="s">
        <v>30</v>
      </c>
      <c r="C17" s="76"/>
      <c r="D17" s="92">
        <f t="shared" ref="D17:M17" si="1">D18+D29+D40</f>
        <v>68</v>
      </c>
      <c r="E17" s="92">
        <f t="shared" si="1"/>
        <v>1530</v>
      </c>
      <c r="F17" s="92">
        <f t="shared" si="1"/>
        <v>524</v>
      </c>
      <c r="G17" s="92">
        <f t="shared" si="1"/>
        <v>922</v>
      </c>
      <c r="H17" s="92">
        <f t="shared" si="1"/>
        <v>83</v>
      </c>
      <c r="I17" s="92">
        <f t="shared" si="1"/>
        <v>195</v>
      </c>
      <c r="J17" s="92">
        <f t="shared" si="1"/>
        <v>330</v>
      </c>
      <c r="K17" s="92">
        <f t="shared" si="1"/>
        <v>510</v>
      </c>
      <c r="L17" s="92">
        <f t="shared" si="1"/>
        <v>495</v>
      </c>
      <c r="M17" s="92">
        <f t="shared" si="1"/>
        <v>0</v>
      </c>
      <c r="N17" s="92"/>
    </row>
    <row r="18" spans="1:14" s="17" customFormat="1" ht="18.75" customHeight="1" x14ac:dyDescent="0.25">
      <c r="A18" s="110" t="s">
        <v>31</v>
      </c>
      <c r="B18" s="84" t="s">
        <v>32</v>
      </c>
      <c r="C18" s="110"/>
      <c r="D18" s="110">
        <f t="shared" ref="D18:M18" si="2">SUM(D19:D28)</f>
        <v>25</v>
      </c>
      <c r="E18" s="110">
        <f t="shared" si="2"/>
        <v>525</v>
      </c>
      <c r="F18" s="110">
        <f t="shared" si="2"/>
        <v>215</v>
      </c>
      <c r="G18" s="110">
        <f t="shared" si="2"/>
        <v>277</v>
      </c>
      <c r="H18" s="110">
        <f t="shared" si="2"/>
        <v>32</v>
      </c>
      <c r="I18" s="110">
        <f t="shared" si="2"/>
        <v>135</v>
      </c>
      <c r="J18" s="110">
        <f t="shared" si="2"/>
        <v>210</v>
      </c>
      <c r="K18" s="110">
        <f t="shared" si="2"/>
        <v>180</v>
      </c>
      <c r="L18" s="110">
        <f t="shared" si="2"/>
        <v>0</v>
      </c>
      <c r="M18" s="110">
        <f t="shared" si="2"/>
        <v>0</v>
      </c>
      <c r="N18" s="110"/>
    </row>
    <row r="19" spans="1:14" s="17" customFormat="1" x14ac:dyDescent="0.2">
      <c r="A19" s="33">
        <v>8</v>
      </c>
      <c r="B19" s="88" t="s">
        <v>259</v>
      </c>
      <c r="C19" s="102" t="s">
        <v>275</v>
      </c>
      <c r="D19" s="33">
        <v>2</v>
      </c>
      <c r="E19" s="33">
        <v>45</v>
      </c>
      <c r="F19" s="33">
        <v>15</v>
      </c>
      <c r="G19" s="33">
        <v>27</v>
      </c>
      <c r="H19" s="33">
        <v>3</v>
      </c>
      <c r="I19" s="33">
        <v>45</v>
      </c>
      <c r="J19" s="33"/>
      <c r="K19" s="33"/>
      <c r="L19" s="33"/>
      <c r="M19" s="33"/>
      <c r="N19" s="33"/>
    </row>
    <row r="20" spans="1:14" s="17" customFormat="1" x14ac:dyDescent="0.2">
      <c r="A20" s="33">
        <v>9</v>
      </c>
      <c r="B20" s="55" t="s">
        <v>260</v>
      </c>
      <c r="C20" s="102" t="s">
        <v>275</v>
      </c>
      <c r="D20" s="33">
        <v>2</v>
      </c>
      <c r="E20" s="33">
        <v>45</v>
      </c>
      <c r="F20" s="33">
        <v>15</v>
      </c>
      <c r="G20" s="33">
        <v>27</v>
      </c>
      <c r="H20" s="33">
        <v>3</v>
      </c>
      <c r="I20" s="33">
        <v>45</v>
      </c>
      <c r="J20" s="33"/>
      <c r="K20" s="33"/>
      <c r="L20" s="33"/>
      <c r="M20" s="33"/>
      <c r="N20" s="33"/>
    </row>
    <row r="21" spans="1:14" s="17" customFormat="1" x14ac:dyDescent="0.2">
      <c r="A21" s="33">
        <v>10</v>
      </c>
      <c r="B21" s="53" t="s">
        <v>665</v>
      </c>
      <c r="C21" s="102" t="s">
        <v>275</v>
      </c>
      <c r="D21" s="33">
        <v>2</v>
      </c>
      <c r="E21" s="33">
        <v>45</v>
      </c>
      <c r="F21" s="33">
        <v>15</v>
      </c>
      <c r="G21" s="33">
        <v>27</v>
      </c>
      <c r="H21" s="33">
        <v>2</v>
      </c>
      <c r="I21" s="33">
        <v>45</v>
      </c>
      <c r="J21" s="33"/>
      <c r="K21" s="33"/>
      <c r="L21" s="33"/>
      <c r="M21" s="33"/>
      <c r="N21" s="33"/>
    </row>
    <row r="22" spans="1:14" s="17" customFormat="1" x14ac:dyDescent="0.25">
      <c r="A22" s="33">
        <v>11</v>
      </c>
      <c r="B22" s="55" t="s">
        <v>261</v>
      </c>
      <c r="C22" s="102" t="s">
        <v>546</v>
      </c>
      <c r="D22" s="33">
        <v>3</v>
      </c>
      <c r="E22" s="33">
        <v>60</v>
      </c>
      <c r="F22" s="33">
        <v>28</v>
      </c>
      <c r="G22" s="33">
        <v>28</v>
      </c>
      <c r="H22" s="33">
        <v>4</v>
      </c>
      <c r="I22" s="33"/>
      <c r="J22" s="84"/>
      <c r="K22" s="33">
        <v>60</v>
      </c>
      <c r="L22" s="33"/>
      <c r="M22" s="33"/>
      <c r="N22" s="33"/>
    </row>
    <row r="23" spans="1:14" s="16" customFormat="1" x14ac:dyDescent="0.2">
      <c r="A23" s="33">
        <v>12</v>
      </c>
      <c r="B23" s="55" t="s">
        <v>425</v>
      </c>
      <c r="C23" s="102" t="s">
        <v>275</v>
      </c>
      <c r="D23" s="33">
        <v>3</v>
      </c>
      <c r="E23" s="33">
        <v>60</v>
      </c>
      <c r="F23" s="33">
        <v>28</v>
      </c>
      <c r="G23" s="33">
        <v>28</v>
      </c>
      <c r="H23" s="33">
        <v>4</v>
      </c>
      <c r="I23" s="33"/>
      <c r="J23" s="33">
        <v>60</v>
      </c>
      <c r="K23" s="33"/>
      <c r="L23" s="33"/>
      <c r="M23" s="33"/>
      <c r="N23" s="33"/>
    </row>
    <row r="24" spans="1:14" s="16" customFormat="1" x14ac:dyDescent="0.2">
      <c r="A24" s="33">
        <v>13</v>
      </c>
      <c r="B24" s="88" t="s">
        <v>262</v>
      </c>
      <c r="C24" s="102" t="s">
        <v>275</v>
      </c>
      <c r="D24" s="89">
        <v>3</v>
      </c>
      <c r="E24" s="89">
        <v>60</v>
      </c>
      <c r="F24" s="89">
        <v>28</v>
      </c>
      <c r="G24" s="89">
        <v>28</v>
      </c>
      <c r="H24" s="89">
        <v>4</v>
      </c>
      <c r="I24" s="33"/>
      <c r="J24" s="33">
        <v>60</v>
      </c>
      <c r="K24" s="33"/>
      <c r="L24" s="33"/>
      <c r="M24" s="33"/>
      <c r="N24" s="33"/>
    </row>
    <row r="25" spans="1:14" s="17" customFormat="1" x14ac:dyDescent="0.25">
      <c r="A25" s="33">
        <v>14</v>
      </c>
      <c r="B25" s="55" t="s">
        <v>426</v>
      </c>
      <c r="C25" s="102" t="s">
        <v>275</v>
      </c>
      <c r="D25" s="33">
        <v>3</v>
      </c>
      <c r="E25" s="33">
        <v>60</v>
      </c>
      <c r="F25" s="111">
        <v>28</v>
      </c>
      <c r="G25" s="111">
        <v>28</v>
      </c>
      <c r="H25" s="111">
        <v>4</v>
      </c>
      <c r="I25" s="33"/>
      <c r="J25" s="33"/>
      <c r="K25" s="33">
        <v>60</v>
      </c>
      <c r="L25" s="33"/>
      <c r="M25" s="33"/>
      <c r="N25" s="33"/>
    </row>
    <row r="26" spans="1:14" s="16" customFormat="1" x14ac:dyDescent="0.25">
      <c r="A26" s="33">
        <v>15</v>
      </c>
      <c r="B26" s="55" t="s">
        <v>254</v>
      </c>
      <c r="C26" s="102" t="s">
        <v>273</v>
      </c>
      <c r="D26" s="33">
        <v>3</v>
      </c>
      <c r="E26" s="33">
        <v>60</v>
      </c>
      <c r="F26" s="111">
        <v>28</v>
      </c>
      <c r="G26" s="111">
        <v>28</v>
      </c>
      <c r="H26" s="111">
        <v>4</v>
      </c>
      <c r="I26" s="33"/>
      <c r="J26" s="33"/>
      <c r="K26" s="33">
        <v>60</v>
      </c>
      <c r="L26" s="33"/>
      <c r="M26" s="33"/>
      <c r="N26" s="33"/>
    </row>
    <row r="27" spans="1:14" s="16" customFormat="1" x14ac:dyDescent="0.2">
      <c r="A27" s="33">
        <v>16</v>
      </c>
      <c r="B27" s="55" t="s">
        <v>263</v>
      </c>
      <c r="C27" s="102" t="s">
        <v>275</v>
      </c>
      <c r="D27" s="33">
        <v>2</v>
      </c>
      <c r="E27" s="33">
        <v>45</v>
      </c>
      <c r="F27" s="33">
        <v>15</v>
      </c>
      <c r="G27" s="33">
        <v>28</v>
      </c>
      <c r="H27" s="33">
        <v>2</v>
      </c>
      <c r="I27" s="33"/>
      <c r="J27" s="33">
        <v>45</v>
      </c>
      <c r="K27" s="33"/>
      <c r="L27" s="33"/>
      <c r="M27" s="33"/>
      <c r="N27" s="33"/>
    </row>
    <row r="28" spans="1:14" s="16" customFormat="1" x14ac:dyDescent="0.25">
      <c r="A28" s="33">
        <v>17</v>
      </c>
      <c r="B28" s="55" t="s">
        <v>660</v>
      </c>
      <c r="C28" s="102" t="s">
        <v>275</v>
      </c>
      <c r="D28" s="33">
        <v>2</v>
      </c>
      <c r="E28" s="33">
        <v>45</v>
      </c>
      <c r="F28" s="111">
        <v>15</v>
      </c>
      <c r="G28" s="111">
        <v>28</v>
      </c>
      <c r="H28" s="111">
        <v>2</v>
      </c>
      <c r="I28" s="33"/>
      <c r="J28" s="33">
        <v>45</v>
      </c>
      <c r="K28" s="33"/>
      <c r="L28" s="33"/>
      <c r="M28" s="33"/>
      <c r="N28" s="33"/>
    </row>
    <row r="29" spans="1:14" s="16" customFormat="1" x14ac:dyDescent="0.25">
      <c r="A29" s="110" t="s">
        <v>42</v>
      </c>
      <c r="B29" s="84" t="s">
        <v>43</v>
      </c>
      <c r="C29" s="110"/>
      <c r="D29" s="110">
        <f t="shared" ref="D29:M29" si="3">SUM(D30:D39)</f>
        <v>33</v>
      </c>
      <c r="E29" s="110">
        <f t="shared" si="3"/>
        <v>780</v>
      </c>
      <c r="F29" s="110">
        <f t="shared" si="3"/>
        <v>238</v>
      </c>
      <c r="G29" s="110">
        <f t="shared" si="3"/>
        <v>502</v>
      </c>
      <c r="H29" s="110">
        <f t="shared" si="3"/>
        <v>40</v>
      </c>
      <c r="I29" s="110">
        <f t="shared" si="3"/>
        <v>60</v>
      </c>
      <c r="J29" s="110">
        <f t="shared" si="3"/>
        <v>120</v>
      </c>
      <c r="K29" s="110">
        <f t="shared" si="3"/>
        <v>195</v>
      </c>
      <c r="L29" s="110">
        <f t="shared" si="3"/>
        <v>405</v>
      </c>
      <c r="M29" s="110">
        <f t="shared" si="3"/>
        <v>0</v>
      </c>
      <c r="N29" s="110"/>
    </row>
    <row r="30" spans="1:14" s="16" customFormat="1" x14ac:dyDescent="0.25">
      <c r="A30" s="111">
        <v>18</v>
      </c>
      <c r="B30" s="55" t="s">
        <v>421</v>
      </c>
      <c r="C30" s="102" t="s">
        <v>275</v>
      </c>
      <c r="D30" s="89">
        <v>3</v>
      </c>
      <c r="E30" s="89">
        <v>60</v>
      </c>
      <c r="F30" s="89">
        <v>28</v>
      </c>
      <c r="G30" s="89">
        <v>28</v>
      </c>
      <c r="H30" s="89">
        <v>4</v>
      </c>
      <c r="I30" s="33">
        <v>60</v>
      </c>
      <c r="J30" s="33"/>
      <c r="K30" s="33"/>
      <c r="L30" s="33"/>
      <c r="M30" s="33"/>
      <c r="N30" s="33"/>
    </row>
    <row r="31" spans="1:14" s="16" customFormat="1" x14ac:dyDescent="0.25">
      <c r="A31" s="111">
        <v>19</v>
      </c>
      <c r="B31" s="53" t="s">
        <v>423</v>
      </c>
      <c r="C31" s="102" t="s">
        <v>275</v>
      </c>
      <c r="D31" s="89">
        <v>3</v>
      </c>
      <c r="E31" s="89">
        <v>60</v>
      </c>
      <c r="F31" s="89">
        <v>28</v>
      </c>
      <c r="G31" s="89">
        <v>28</v>
      </c>
      <c r="H31" s="89">
        <v>4</v>
      </c>
      <c r="I31" s="33"/>
      <c r="J31" s="33">
        <v>60</v>
      </c>
      <c r="K31" s="33"/>
      <c r="L31" s="33"/>
      <c r="M31" s="33"/>
      <c r="N31" s="33"/>
    </row>
    <row r="32" spans="1:14" s="16" customFormat="1" x14ac:dyDescent="0.25">
      <c r="A32" s="111">
        <v>20</v>
      </c>
      <c r="B32" s="53" t="s">
        <v>664</v>
      </c>
      <c r="C32" s="102" t="s">
        <v>275</v>
      </c>
      <c r="D32" s="42">
        <v>3</v>
      </c>
      <c r="E32" s="42">
        <v>60</v>
      </c>
      <c r="F32" s="42">
        <v>28</v>
      </c>
      <c r="G32" s="42">
        <v>28</v>
      </c>
      <c r="H32" s="42">
        <v>4</v>
      </c>
      <c r="I32" s="33"/>
      <c r="J32" s="33"/>
      <c r="K32" s="33">
        <v>60</v>
      </c>
      <c r="L32" s="33"/>
      <c r="M32" s="33"/>
      <c r="N32" s="33"/>
    </row>
    <row r="33" spans="1:14" s="16" customFormat="1" x14ac:dyDescent="0.25">
      <c r="A33" s="111">
        <v>21</v>
      </c>
      <c r="B33" s="88" t="s">
        <v>264</v>
      </c>
      <c r="C33" s="102" t="s">
        <v>547</v>
      </c>
      <c r="D33" s="89">
        <v>3</v>
      </c>
      <c r="E33" s="89">
        <v>60</v>
      </c>
      <c r="F33" s="89">
        <v>28</v>
      </c>
      <c r="G33" s="89">
        <v>28</v>
      </c>
      <c r="H33" s="89">
        <v>4</v>
      </c>
      <c r="I33" s="33"/>
      <c r="J33" s="33">
        <v>60</v>
      </c>
      <c r="K33" s="33"/>
      <c r="L33" s="33"/>
      <c r="M33" s="33"/>
      <c r="N33" s="33"/>
    </row>
    <row r="34" spans="1:14" s="16" customFormat="1" x14ac:dyDescent="0.25">
      <c r="A34" s="111">
        <v>22</v>
      </c>
      <c r="B34" s="88" t="s">
        <v>265</v>
      </c>
      <c r="C34" s="102" t="s">
        <v>275</v>
      </c>
      <c r="D34" s="89">
        <v>4</v>
      </c>
      <c r="E34" s="89">
        <v>90</v>
      </c>
      <c r="F34" s="89">
        <v>28</v>
      </c>
      <c r="G34" s="89">
        <v>58</v>
      </c>
      <c r="H34" s="89">
        <v>4</v>
      </c>
      <c r="I34" s="33"/>
      <c r="J34" s="33"/>
      <c r="K34" s="33"/>
      <c r="L34" s="33">
        <v>90</v>
      </c>
      <c r="M34" s="33"/>
      <c r="N34" s="33"/>
    </row>
    <row r="35" spans="1:14" s="16" customFormat="1" x14ac:dyDescent="0.25">
      <c r="A35" s="111">
        <v>23</v>
      </c>
      <c r="B35" s="88" t="s">
        <v>666</v>
      </c>
      <c r="C35" s="102" t="s">
        <v>275</v>
      </c>
      <c r="D35" s="89">
        <v>4</v>
      </c>
      <c r="E35" s="89">
        <v>90</v>
      </c>
      <c r="F35" s="89">
        <v>28</v>
      </c>
      <c r="G35" s="89">
        <v>58</v>
      </c>
      <c r="H35" s="89">
        <v>4</v>
      </c>
      <c r="I35" s="33"/>
      <c r="J35" s="33"/>
      <c r="K35" s="33"/>
      <c r="L35" s="33">
        <v>90</v>
      </c>
      <c r="M35" s="33"/>
      <c r="N35" s="33"/>
    </row>
    <row r="36" spans="1:14" s="17" customFormat="1" x14ac:dyDescent="0.25">
      <c r="A36" s="111">
        <v>24</v>
      </c>
      <c r="B36" s="88" t="s">
        <v>266</v>
      </c>
      <c r="C36" s="102" t="s">
        <v>275</v>
      </c>
      <c r="D36" s="89">
        <v>4</v>
      </c>
      <c r="E36" s="89">
        <v>90</v>
      </c>
      <c r="F36" s="89">
        <v>28</v>
      </c>
      <c r="G36" s="89">
        <v>58</v>
      </c>
      <c r="H36" s="89">
        <v>4</v>
      </c>
      <c r="I36" s="33"/>
      <c r="J36" s="33"/>
      <c r="K36" s="33"/>
      <c r="L36" s="33">
        <v>90</v>
      </c>
      <c r="M36" s="33"/>
      <c r="N36" s="33"/>
    </row>
    <row r="37" spans="1:14" s="17" customFormat="1" x14ac:dyDescent="0.25">
      <c r="A37" s="111">
        <v>25</v>
      </c>
      <c r="B37" s="88" t="s">
        <v>496</v>
      </c>
      <c r="C37" s="102" t="s">
        <v>274</v>
      </c>
      <c r="D37" s="89">
        <v>3</v>
      </c>
      <c r="E37" s="89">
        <v>135</v>
      </c>
      <c r="F37" s="89">
        <v>0</v>
      </c>
      <c r="G37" s="89">
        <v>130</v>
      </c>
      <c r="H37" s="89">
        <v>5</v>
      </c>
      <c r="I37" s="33"/>
      <c r="J37" s="33"/>
      <c r="K37" s="33">
        <v>135</v>
      </c>
      <c r="L37" s="33"/>
      <c r="M37" s="33"/>
      <c r="N37" s="33"/>
    </row>
    <row r="38" spans="1:14" s="17" customFormat="1" x14ac:dyDescent="0.25">
      <c r="A38" s="111">
        <v>26</v>
      </c>
      <c r="B38" s="88" t="s">
        <v>267</v>
      </c>
      <c r="C38" s="102" t="s">
        <v>275</v>
      </c>
      <c r="D38" s="89">
        <v>3</v>
      </c>
      <c r="E38" s="89">
        <v>75</v>
      </c>
      <c r="F38" s="89">
        <v>14</v>
      </c>
      <c r="G38" s="89">
        <v>58</v>
      </c>
      <c r="H38" s="89">
        <v>3</v>
      </c>
      <c r="I38" s="33"/>
      <c r="J38" s="33"/>
      <c r="K38" s="33"/>
      <c r="L38" s="33">
        <v>75</v>
      </c>
      <c r="M38" s="33"/>
      <c r="N38" s="33"/>
    </row>
    <row r="39" spans="1:14" s="17" customFormat="1" x14ac:dyDescent="0.25">
      <c r="A39" s="111">
        <v>27</v>
      </c>
      <c r="B39" s="88" t="s">
        <v>268</v>
      </c>
      <c r="C39" s="102" t="s">
        <v>275</v>
      </c>
      <c r="D39" s="89">
        <v>3</v>
      </c>
      <c r="E39" s="89">
        <v>60</v>
      </c>
      <c r="F39" s="89">
        <v>28</v>
      </c>
      <c r="G39" s="89">
        <v>28</v>
      </c>
      <c r="H39" s="89">
        <v>4</v>
      </c>
      <c r="I39" s="89"/>
      <c r="J39" s="33"/>
      <c r="K39" s="33"/>
      <c r="L39" s="33">
        <v>60</v>
      </c>
      <c r="M39" s="33"/>
      <c r="N39" s="33"/>
    </row>
    <row r="40" spans="1:14" s="16" customFormat="1" x14ac:dyDescent="0.25">
      <c r="A40" s="110" t="s">
        <v>95</v>
      </c>
      <c r="B40" s="84" t="s">
        <v>238</v>
      </c>
      <c r="C40" s="110"/>
      <c r="D40" s="110">
        <f t="shared" ref="D40:M40" si="4">SUM(D41:D43)</f>
        <v>10</v>
      </c>
      <c r="E40" s="110">
        <f t="shared" si="4"/>
        <v>225</v>
      </c>
      <c r="F40" s="110">
        <f t="shared" si="4"/>
        <v>71</v>
      </c>
      <c r="G40" s="110">
        <f t="shared" si="4"/>
        <v>143</v>
      </c>
      <c r="H40" s="110">
        <f t="shared" si="4"/>
        <v>11</v>
      </c>
      <c r="I40" s="110">
        <f t="shared" si="4"/>
        <v>0</v>
      </c>
      <c r="J40" s="110">
        <f t="shared" si="4"/>
        <v>0</v>
      </c>
      <c r="K40" s="110">
        <f t="shared" si="4"/>
        <v>135</v>
      </c>
      <c r="L40" s="110">
        <f t="shared" si="4"/>
        <v>90</v>
      </c>
      <c r="M40" s="110">
        <f t="shared" si="4"/>
        <v>0</v>
      </c>
      <c r="N40" s="110"/>
    </row>
    <row r="41" spans="1:14" s="16" customFormat="1" x14ac:dyDescent="0.25">
      <c r="A41" s="111">
        <v>28</v>
      </c>
      <c r="B41" s="74" t="s">
        <v>427</v>
      </c>
      <c r="C41" s="102" t="s">
        <v>275</v>
      </c>
      <c r="D41" s="33">
        <v>3</v>
      </c>
      <c r="E41" s="33">
        <v>60</v>
      </c>
      <c r="F41" s="111">
        <v>28</v>
      </c>
      <c r="G41" s="111">
        <v>28</v>
      </c>
      <c r="H41" s="111">
        <v>4</v>
      </c>
      <c r="I41" s="33"/>
      <c r="J41" s="33"/>
      <c r="K41" s="33">
        <v>60</v>
      </c>
      <c r="L41" s="33"/>
      <c r="M41" s="33"/>
      <c r="N41" s="33"/>
    </row>
    <row r="42" spans="1:14" s="17" customFormat="1" x14ac:dyDescent="0.25">
      <c r="A42" s="111">
        <v>29</v>
      </c>
      <c r="B42" s="74" t="s">
        <v>497</v>
      </c>
      <c r="C42" s="102" t="s">
        <v>275</v>
      </c>
      <c r="D42" s="75">
        <v>3</v>
      </c>
      <c r="E42" s="75">
        <v>75</v>
      </c>
      <c r="F42" s="89">
        <v>15</v>
      </c>
      <c r="G42" s="89">
        <v>57</v>
      </c>
      <c r="H42" s="89">
        <v>3</v>
      </c>
      <c r="I42" s="152"/>
      <c r="J42" s="33"/>
      <c r="K42" s="33">
        <v>75</v>
      </c>
      <c r="L42" s="33"/>
      <c r="M42" s="33"/>
      <c r="N42" s="33"/>
    </row>
    <row r="43" spans="1:14" s="17" customFormat="1" x14ac:dyDescent="0.25">
      <c r="A43" s="111">
        <v>30</v>
      </c>
      <c r="B43" s="153" t="s">
        <v>428</v>
      </c>
      <c r="C43" s="102" t="s">
        <v>275</v>
      </c>
      <c r="D43" s="89">
        <v>4</v>
      </c>
      <c r="E43" s="89">
        <v>90</v>
      </c>
      <c r="F43" s="89">
        <v>28</v>
      </c>
      <c r="G43" s="89">
        <v>58</v>
      </c>
      <c r="H43" s="89">
        <v>4</v>
      </c>
      <c r="I43" s="33"/>
      <c r="J43" s="33"/>
      <c r="K43" s="25"/>
      <c r="L43" s="33">
        <v>90</v>
      </c>
      <c r="M43" s="33"/>
      <c r="N43" s="33"/>
    </row>
    <row r="44" spans="1:14" s="17" customFormat="1" ht="31.5" x14ac:dyDescent="0.25">
      <c r="A44" s="110" t="s">
        <v>60</v>
      </c>
      <c r="B44" s="39" t="s">
        <v>700</v>
      </c>
      <c r="C44" s="111"/>
      <c r="D44" s="110">
        <f t="shared" ref="D44:M44" si="5">D45+D46</f>
        <v>10</v>
      </c>
      <c r="E44" s="110">
        <f t="shared" si="5"/>
        <v>450</v>
      </c>
      <c r="F44" s="110">
        <f t="shared" si="5"/>
        <v>0</v>
      </c>
      <c r="G44" s="110">
        <f t="shared" si="5"/>
        <v>435</v>
      </c>
      <c r="H44" s="110">
        <f t="shared" si="5"/>
        <v>15</v>
      </c>
      <c r="I44" s="110">
        <f t="shared" si="5"/>
        <v>0</v>
      </c>
      <c r="J44" s="110">
        <f t="shared" si="5"/>
        <v>0</v>
      </c>
      <c r="K44" s="110">
        <f t="shared" si="5"/>
        <v>0</v>
      </c>
      <c r="L44" s="110">
        <f t="shared" si="5"/>
        <v>0</v>
      </c>
      <c r="M44" s="110">
        <f t="shared" si="5"/>
        <v>450</v>
      </c>
      <c r="N44" s="110"/>
    </row>
    <row r="45" spans="1:14" s="17" customFormat="1" ht="17.25" customHeight="1" x14ac:dyDescent="0.25">
      <c r="A45" s="111">
        <v>31</v>
      </c>
      <c r="B45" s="50" t="s">
        <v>63</v>
      </c>
      <c r="C45" s="111" t="s">
        <v>274</v>
      </c>
      <c r="D45" s="110">
        <v>5</v>
      </c>
      <c r="E45" s="110">
        <v>225</v>
      </c>
      <c r="F45" s="110">
        <v>0</v>
      </c>
      <c r="G45" s="110">
        <v>220</v>
      </c>
      <c r="H45" s="110">
        <v>5</v>
      </c>
      <c r="I45" s="110">
        <v>0</v>
      </c>
      <c r="J45" s="110">
        <v>0</v>
      </c>
      <c r="K45" s="110">
        <v>0</v>
      </c>
      <c r="L45" s="110">
        <v>0</v>
      </c>
      <c r="M45" s="110">
        <v>225</v>
      </c>
      <c r="N45" s="110"/>
    </row>
    <row r="46" spans="1:14" x14ac:dyDescent="0.25">
      <c r="A46" s="111">
        <v>32</v>
      </c>
      <c r="B46" s="112" t="s">
        <v>257</v>
      </c>
      <c r="C46" s="111" t="s">
        <v>274</v>
      </c>
      <c r="D46" s="110">
        <v>5</v>
      </c>
      <c r="E46" s="110">
        <v>225</v>
      </c>
      <c r="F46" s="110">
        <v>0</v>
      </c>
      <c r="G46" s="110">
        <v>215</v>
      </c>
      <c r="H46" s="110">
        <v>10</v>
      </c>
      <c r="I46" s="110">
        <v>0</v>
      </c>
      <c r="J46" s="110">
        <v>0</v>
      </c>
      <c r="K46" s="110">
        <v>0</v>
      </c>
      <c r="L46" s="110">
        <v>0</v>
      </c>
      <c r="M46" s="110">
        <v>225</v>
      </c>
      <c r="N46" s="110"/>
    </row>
    <row r="47" spans="1:14" s="24" customFormat="1" ht="22.5" customHeight="1" x14ac:dyDescent="0.2">
      <c r="A47" s="10"/>
      <c r="B47" s="10" t="s">
        <v>182</v>
      </c>
      <c r="C47" s="10"/>
      <c r="D47" s="154">
        <f t="shared" ref="D47:M47" si="6">D44+D17+D9</f>
        <v>97</v>
      </c>
      <c r="E47" s="154">
        <f t="shared" si="6"/>
        <v>2415</v>
      </c>
      <c r="F47" s="154">
        <f t="shared" si="6"/>
        <v>681</v>
      </c>
      <c r="G47" s="154">
        <f t="shared" si="6"/>
        <v>1612</v>
      </c>
      <c r="H47" s="154">
        <f t="shared" si="6"/>
        <v>121</v>
      </c>
      <c r="I47" s="154">
        <f t="shared" si="6"/>
        <v>495</v>
      </c>
      <c r="J47" s="154">
        <f t="shared" si="6"/>
        <v>465</v>
      </c>
      <c r="K47" s="154">
        <f t="shared" si="6"/>
        <v>510</v>
      </c>
      <c r="L47" s="154">
        <f t="shared" si="6"/>
        <v>495</v>
      </c>
      <c r="M47" s="154">
        <f t="shared" si="6"/>
        <v>450</v>
      </c>
      <c r="N47" s="154"/>
    </row>
    <row r="48" spans="1:14" x14ac:dyDescent="0.25">
      <c r="A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</row>
    <row r="49" spans="1:14" s="147" customFormat="1" ht="36" customHeight="1" x14ac:dyDescent="0.25">
      <c r="A49" s="261" t="s">
        <v>570</v>
      </c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</row>
    <row r="50" spans="1:14" s="147" customFormat="1" ht="39.75" customHeight="1" x14ac:dyDescent="0.25">
      <c r="A50" s="148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</sheetData>
  <mergeCells count="13">
    <mergeCell ref="A1:H1"/>
    <mergeCell ref="A2:H2"/>
    <mergeCell ref="A3:H3"/>
    <mergeCell ref="A4:M4"/>
    <mergeCell ref="A5:M5"/>
    <mergeCell ref="B50:N50"/>
    <mergeCell ref="A7:A8"/>
    <mergeCell ref="B7:B8"/>
    <mergeCell ref="D7:D8"/>
    <mergeCell ref="E7:H7"/>
    <mergeCell ref="C7:C8"/>
    <mergeCell ref="A49:N49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FD69-A84F-4789-AF74-BC4046D0E18A}">
  <dimension ref="A1:P51"/>
  <sheetViews>
    <sheetView topLeftCell="A13" zoomScaleNormal="100" workbookViewId="0">
      <selection activeCell="A32" sqref="A32:XFD32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270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269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77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78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ht="20.100000000000001" customHeigh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300</v>
      </c>
      <c r="J9" s="77">
        <f t="shared" si="0"/>
        <v>135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77"/>
    </row>
    <row r="10" spans="1:16" s="17" customFormat="1" ht="20.100000000000001" customHeight="1" x14ac:dyDescent="0.2">
      <c r="A10" s="40">
        <v>1</v>
      </c>
      <c r="B10" s="41" t="s">
        <v>419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40">
        <v>75</v>
      </c>
      <c r="J10" s="40"/>
      <c r="K10" s="40"/>
      <c r="L10" s="40"/>
      <c r="M10" s="40"/>
      <c r="N10" s="40"/>
    </row>
    <row r="11" spans="1:16" s="17" customFormat="1" ht="20.100000000000001" customHeight="1" x14ac:dyDescent="0.2">
      <c r="A11" s="40">
        <v>2</v>
      </c>
      <c r="B11" s="41" t="s">
        <v>25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40">
        <v>75</v>
      </c>
      <c r="J11" s="40"/>
      <c r="K11" s="40"/>
      <c r="L11" s="40"/>
      <c r="M11" s="40"/>
      <c r="N11" s="40"/>
    </row>
    <row r="12" spans="1:16" s="17" customFormat="1" ht="20.100000000000001" customHeight="1" x14ac:dyDescent="0.2">
      <c r="A12" s="40">
        <v>3</v>
      </c>
      <c r="B12" s="41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40">
        <v>30</v>
      </c>
      <c r="J12" s="40"/>
      <c r="K12" s="40"/>
      <c r="L12" s="40"/>
      <c r="M12" s="40"/>
      <c r="N12" s="40"/>
    </row>
    <row r="13" spans="1:16" s="17" customFormat="1" ht="20.100000000000001" customHeight="1" x14ac:dyDescent="0.2">
      <c r="A13" s="40">
        <v>4</v>
      </c>
      <c r="B13" s="41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40"/>
      <c r="J13" s="40">
        <v>60</v>
      </c>
      <c r="K13" s="40"/>
      <c r="L13" s="40"/>
      <c r="M13" s="40"/>
      <c r="N13" s="40"/>
    </row>
    <row r="14" spans="1:16" s="17" customFormat="1" ht="20.100000000000001" customHeight="1" x14ac:dyDescent="0.2">
      <c r="A14" s="40">
        <v>5</v>
      </c>
      <c r="B14" s="41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40">
        <v>60</v>
      </c>
      <c r="J14" s="40"/>
      <c r="K14" s="40"/>
      <c r="L14" s="40"/>
      <c r="M14" s="40"/>
      <c r="N14" s="40"/>
    </row>
    <row r="15" spans="1:16" s="17" customFormat="1" ht="20.100000000000001" customHeight="1" x14ac:dyDescent="0.2">
      <c r="A15" s="40">
        <v>6</v>
      </c>
      <c r="B15" s="41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40">
        <v>60</v>
      </c>
      <c r="J15" s="40"/>
      <c r="K15" s="40"/>
      <c r="L15" s="40"/>
      <c r="M15" s="40"/>
      <c r="N15" s="40"/>
    </row>
    <row r="16" spans="1:16" s="17" customFormat="1" ht="20.100000000000001" customHeight="1" x14ac:dyDescent="0.2">
      <c r="A16" s="40">
        <v>7</v>
      </c>
      <c r="B16" s="41" t="s">
        <v>420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40"/>
      <c r="J16" s="40">
        <v>75</v>
      </c>
      <c r="K16" s="40"/>
      <c r="L16" s="40"/>
      <c r="M16" s="40"/>
      <c r="N16" s="40"/>
    </row>
    <row r="17" spans="1:14" s="16" customFormat="1" ht="20.100000000000001" customHeight="1" x14ac:dyDescent="0.2">
      <c r="A17" s="28" t="s">
        <v>29</v>
      </c>
      <c r="B17" s="29" t="s">
        <v>30</v>
      </c>
      <c r="C17" s="29"/>
      <c r="D17" s="77">
        <f>D18+D26+D40</f>
        <v>64</v>
      </c>
      <c r="E17" s="77">
        <f t="shared" ref="E17:M17" si="1">E18+E26+E40</f>
        <v>1590</v>
      </c>
      <c r="F17" s="77">
        <f t="shared" si="1"/>
        <v>407</v>
      </c>
      <c r="G17" s="77">
        <f t="shared" si="1"/>
        <v>1101</v>
      </c>
      <c r="H17" s="77">
        <f t="shared" si="1"/>
        <v>82</v>
      </c>
      <c r="I17" s="77">
        <f t="shared" si="1"/>
        <v>195</v>
      </c>
      <c r="J17" s="77">
        <f t="shared" si="1"/>
        <v>360</v>
      </c>
      <c r="K17" s="77">
        <f t="shared" si="1"/>
        <v>510</v>
      </c>
      <c r="L17" s="77">
        <f t="shared" si="1"/>
        <v>480</v>
      </c>
      <c r="M17" s="77">
        <f t="shared" si="1"/>
        <v>45</v>
      </c>
      <c r="N17" s="77"/>
    </row>
    <row r="18" spans="1:14" s="17" customFormat="1" ht="20.100000000000001" customHeight="1" x14ac:dyDescent="0.2">
      <c r="A18" s="28" t="s">
        <v>31</v>
      </c>
      <c r="B18" s="29" t="s">
        <v>498</v>
      </c>
      <c r="C18" s="29"/>
      <c r="D18" s="77">
        <f t="shared" ref="D18:M18" si="2">SUM(D19:D25)</f>
        <v>14</v>
      </c>
      <c r="E18" s="77">
        <f t="shared" si="2"/>
        <v>240</v>
      </c>
      <c r="F18" s="77">
        <f t="shared" si="2"/>
        <v>122</v>
      </c>
      <c r="G18" s="77">
        <f t="shared" si="2"/>
        <v>97</v>
      </c>
      <c r="H18" s="77">
        <f t="shared" si="2"/>
        <v>21</v>
      </c>
      <c r="I18" s="77">
        <f t="shared" si="2"/>
        <v>120</v>
      </c>
      <c r="J18" s="77">
        <f t="shared" si="2"/>
        <v>90</v>
      </c>
      <c r="K18" s="77">
        <f t="shared" si="2"/>
        <v>30</v>
      </c>
      <c r="L18" s="77">
        <f t="shared" si="2"/>
        <v>0</v>
      </c>
      <c r="M18" s="77">
        <f t="shared" si="2"/>
        <v>0</v>
      </c>
      <c r="N18" s="77"/>
    </row>
    <row r="19" spans="1:14" s="17" customFormat="1" ht="30" x14ac:dyDescent="0.2">
      <c r="A19" s="102">
        <v>7</v>
      </c>
      <c r="B19" s="103" t="s">
        <v>499</v>
      </c>
      <c r="C19" s="102" t="s">
        <v>273</v>
      </c>
      <c r="D19" s="102">
        <v>2</v>
      </c>
      <c r="E19" s="102">
        <v>30</v>
      </c>
      <c r="F19" s="102">
        <v>15</v>
      </c>
      <c r="G19" s="102">
        <v>12</v>
      </c>
      <c r="H19" s="102">
        <v>3</v>
      </c>
      <c r="I19" s="197"/>
      <c r="J19" s="198"/>
      <c r="K19" s="102">
        <v>30</v>
      </c>
      <c r="L19" s="198"/>
      <c r="M19" s="198"/>
      <c r="N19" s="122"/>
    </row>
    <row r="20" spans="1:14" s="17" customFormat="1" ht="20.100000000000001" customHeight="1" x14ac:dyDescent="0.2">
      <c r="A20" s="102">
        <v>8</v>
      </c>
      <c r="B20" s="103" t="s">
        <v>500</v>
      </c>
      <c r="C20" s="102" t="s">
        <v>272</v>
      </c>
      <c r="D20" s="102">
        <v>2</v>
      </c>
      <c r="E20" s="102">
        <v>30</v>
      </c>
      <c r="F20" s="102">
        <v>28</v>
      </c>
      <c r="G20" s="102">
        <v>0</v>
      </c>
      <c r="H20" s="102">
        <v>2</v>
      </c>
      <c r="I20" s="101">
        <v>30</v>
      </c>
      <c r="J20" s="102"/>
      <c r="K20" s="198"/>
      <c r="L20" s="198"/>
      <c r="M20" s="198"/>
      <c r="N20" s="122"/>
    </row>
    <row r="21" spans="1:14" s="17" customFormat="1" ht="20.100000000000001" customHeight="1" x14ac:dyDescent="0.2">
      <c r="A21" s="102">
        <v>9</v>
      </c>
      <c r="B21" s="103" t="s">
        <v>501</v>
      </c>
      <c r="C21" s="102" t="s">
        <v>273</v>
      </c>
      <c r="D21" s="102">
        <v>2</v>
      </c>
      <c r="E21" s="102">
        <v>30</v>
      </c>
      <c r="F21" s="102">
        <v>15</v>
      </c>
      <c r="G21" s="102">
        <v>12</v>
      </c>
      <c r="H21" s="102">
        <v>3</v>
      </c>
      <c r="I21" s="101">
        <v>30</v>
      </c>
      <c r="J21" s="102"/>
      <c r="K21" s="198"/>
      <c r="L21" s="198"/>
      <c r="M21" s="198"/>
      <c r="N21" s="122"/>
    </row>
    <row r="22" spans="1:14" s="17" customFormat="1" ht="20.100000000000001" customHeight="1" x14ac:dyDescent="0.2">
      <c r="A22" s="102">
        <v>10</v>
      </c>
      <c r="B22" s="103" t="s">
        <v>502</v>
      </c>
      <c r="C22" s="102" t="s">
        <v>272</v>
      </c>
      <c r="D22" s="102">
        <v>2</v>
      </c>
      <c r="E22" s="102">
        <v>30</v>
      </c>
      <c r="F22" s="102">
        <v>15</v>
      </c>
      <c r="G22" s="102">
        <v>12</v>
      </c>
      <c r="H22" s="102">
        <v>3</v>
      </c>
      <c r="I22" s="101">
        <v>30</v>
      </c>
      <c r="J22" s="102"/>
      <c r="K22" s="198"/>
      <c r="L22" s="198"/>
      <c r="M22" s="198"/>
      <c r="N22" s="122"/>
    </row>
    <row r="23" spans="1:14" s="16" customFormat="1" ht="20.100000000000001" customHeight="1" x14ac:dyDescent="0.2">
      <c r="A23" s="102">
        <v>11</v>
      </c>
      <c r="B23" s="103" t="s">
        <v>503</v>
      </c>
      <c r="C23" s="102" t="s">
        <v>272</v>
      </c>
      <c r="D23" s="102">
        <v>2</v>
      </c>
      <c r="E23" s="102">
        <v>30</v>
      </c>
      <c r="F23" s="102">
        <v>28</v>
      </c>
      <c r="G23" s="102">
        <v>0</v>
      </c>
      <c r="H23" s="102">
        <v>2</v>
      </c>
      <c r="I23" s="101">
        <v>30</v>
      </c>
      <c r="J23" s="102"/>
      <c r="K23" s="198"/>
      <c r="L23" s="198"/>
      <c r="M23" s="198"/>
      <c r="N23" s="122"/>
    </row>
    <row r="24" spans="1:14" s="16" customFormat="1" ht="20.100000000000001" customHeight="1" x14ac:dyDescent="0.2">
      <c r="A24" s="102">
        <v>12</v>
      </c>
      <c r="B24" s="103" t="s">
        <v>186</v>
      </c>
      <c r="C24" s="102" t="s">
        <v>272</v>
      </c>
      <c r="D24" s="102">
        <v>2</v>
      </c>
      <c r="E24" s="102">
        <v>30</v>
      </c>
      <c r="F24" s="102">
        <v>15</v>
      </c>
      <c r="G24" s="102">
        <v>11</v>
      </c>
      <c r="H24" s="102">
        <v>4</v>
      </c>
      <c r="I24" s="101"/>
      <c r="J24" s="102">
        <v>30</v>
      </c>
      <c r="K24" s="198"/>
      <c r="L24" s="198"/>
      <c r="M24" s="198"/>
      <c r="N24" s="122"/>
    </row>
    <row r="25" spans="1:14" s="17" customFormat="1" ht="20.100000000000001" customHeight="1" x14ac:dyDescent="0.2">
      <c r="A25" s="102">
        <v>13</v>
      </c>
      <c r="B25" s="103" t="s">
        <v>653</v>
      </c>
      <c r="C25" s="102" t="s">
        <v>274</v>
      </c>
      <c r="D25" s="102">
        <v>2</v>
      </c>
      <c r="E25" s="102">
        <v>60</v>
      </c>
      <c r="F25" s="102">
        <v>6</v>
      </c>
      <c r="G25" s="102">
        <v>50</v>
      </c>
      <c r="H25" s="102">
        <v>4</v>
      </c>
      <c r="I25" s="101"/>
      <c r="J25" s="102">
        <v>60</v>
      </c>
      <c r="K25" s="198"/>
      <c r="L25" s="198"/>
      <c r="M25" s="198"/>
      <c r="N25" s="122"/>
    </row>
    <row r="26" spans="1:14" s="16" customFormat="1" ht="20.100000000000001" customHeight="1" x14ac:dyDescent="0.2">
      <c r="A26" s="28" t="s">
        <v>42</v>
      </c>
      <c r="B26" s="29" t="s">
        <v>299</v>
      </c>
      <c r="C26" s="29"/>
      <c r="D26" s="77">
        <f>SUM(D27:D39)</f>
        <v>42</v>
      </c>
      <c r="E26" s="77">
        <f>SUM(E27:E39)</f>
        <v>1170</v>
      </c>
      <c r="F26" s="77">
        <f t="shared" ref="F26:M26" si="3">SUM(F27:F39)</f>
        <v>225</v>
      </c>
      <c r="G26" s="77">
        <f t="shared" si="3"/>
        <v>896</v>
      </c>
      <c r="H26" s="77">
        <f t="shared" si="3"/>
        <v>49</v>
      </c>
      <c r="I26" s="77">
        <f t="shared" si="3"/>
        <v>75</v>
      </c>
      <c r="J26" s="77">
        <f t="shared" si="3"/>
        <v>270</v>
      </c>
      <c r="K26" s="77">
        <f t="shared" si="3"/>
        <v>480</v>
      </c>
      <c r="L26" s="77">
        <f t="shared" si="3"/>
        <v>345</v>
      </c>
      <c r="M26" s="77">
        <f t="shared" si="3"/>
        <v>0</v>
      </c>
      <c r="N26" s="122"/>
    </row>
    <row r="27" spans="1:14" s="16" customFormat="1" ht="20.100000000000001" customHeight="1" x14ac:dyDescent="0.2">
      <c r="A27" s="102">
        <v>14</v>
      </c>
      <c r="B27" s="103" t="s">
        <v>504</v>
      </c>
      <c r="C27" s="102" t="s">
        <v>273</v>
      </c>
      <c r="D27" s="102">
        <v>2</v>
      </c>
      <c r="E27" s="102">
        <v>30</v>
      </c>
      <c r="F27" s="102">
        <v>15</v>
      </c>
      <c r="G27" s="102">
        <v>12</v>
      </c>
      <c r="H27" s="102">
        <v>3</v>
      </c>
      <c r="I27" s="101">
        <v>30</v>
      </c>
      <c r="J27" s="102"/>
      <c r="K27" s="102"/>
      <c r="L27" s="102"/>
      <c r="M27" s="198"/>
      <c r="N27" s="77"/>
    </row>
    <row r="28" spans="1:14" s="16" customFormat="1" ht="35.25" customHeight="1" x14ac:dyDescent="0.2">
      <c r="A28" s="102">
        <v>15</v>
      </c>
      <c r="B28" s="104" t="s">
        <v>505</v>
      </c>
      <c r="C28" s="101" t="s">
        <v>275</v>
      </c>
      <c r="D28" s="101">
        <v>2</v>
      </c>
      <c r="E28" s="101">
        <v>45</v>
      </c>
      <c r="F28" s="101">
        <v>15</v>
      </c>
      <c r="G28" s="101">
        <v>27</v>
      </c>
      <c r="H28" s="101">
        <v>3</v>
      </c>
      <c r="I28" s="101">
        <v>45</v>
      </c>
      <c r="J28" s="197"/>
      <c r="K28" s="197"/>
      <c r="L28" s="101"/>
      <c r="M28" s="101"/>
      <c r="N28" s="122"/>
    </row>
    <row r="29" spans="1:14" s="16" customFormat="1" ht="30" x14ac:dyDescent="0.2">
      <c r="A29" s="102">
        <v>16</v>
      </c>
      <c r="B29" s="199" t="s">
        <v>654</v>
      </c>
      <c r="C29" s="200" t="s">
        <v>275</v>
      </c>
      <c r="D29" s="200">
        <v>4</v>
      </c>
      <c r="E29" s="200">
        <v>90</v>
      </c>
      <c r="F29" s="200">
        <v>30</v>
      </c>
      <c r="G29" s="200">
        <v>56</v>
      </c>
      <c r="H29" s="200">
        <v>4</v>
      </c>
      <c r="I29" s="200"/>
      <c r="J29" s="200"/>
      <c r="K29" s="200">
        <v>90</v>
      </c>
      <c r="L29" s="200"/>
      <c r="M29" s="201"/>
      <c r="N29" s="40"/>
    </row>
    <row r="30" spans="1:14" s="16" customFormat="1" ht="30" x14ac:dyDescent="0.2">
      <c r="A30" s="102">
        <v>17</v>
      </c>
      <c r="B30" s="199" t="s">
        <v>506</v>
      </c>
      <c r="C30" s="200" t="s">
        <v>275</v>
      </c>
      <c r="D30" s="200">
        <v>2</v>
      </c>
      <c r="E30" s="200">
        <v>45</v>
      </c>
      <c r="F30" s="200">
        <v>15</v>
      </c>
      <c r="G30" s="200">
        <v>27</v>
      </c>
      <c r="H30" s="200">
        <v>3</v>
      </c>
      <c r="I30" s="200"/>
      <c r="J30" s="200">
        <v>45</v>
      </c>
      <c r="K30" s="200"/>
      <c r="L30" s="200"/>
      <c r="M30" s="201"/>
      <c r="N30" s="123"/>
    </row>
    <row r="31" spans="1:14" s="16" customFormat="1" x14ac:dyDescent="0.2">
      <c r="A31" s="102">
        <v>18</v>
      </c>
      <c r="B31" s="104" t="s">
        <v>507</v>
      </c>
      <c r="C31" s="101" t="s">
        <v>274</v>
      </c>
      <c r="D31" s="101">
        <v>5</v>
      </c>
      <c r="E31" s="101">
        <v>225</v>
      </c>
      <c r="F31" s="101">
        <v>0</v>
      </c>
      <c r="G31" s="101">
        <v>220</v>
      </c>
      <c r="H31" s="101">
        <v>5</v>
      </c>
      <c r="I31" s="101"/>
      <c r="J31" s="101">
        <v>225</v>
      </c>
      <c r="K31" s="101"/>
      <c r="L31" s="101"/>
      <c r="M31" s="197"/>
      <c r="N31" s="123"/>
    </row>
    <row r="32" spans="1:14" s="16" customFormat="1" ht="30" x14ac:dyDescent="0.2">
      <c r="A32" s="102">
        <v>19</v>
      </c>
      <c r="B32" s="199" t="s">
        <v>508</v>
      </c>
      <c r="C32" s="200" t="s">
        <v>275</v>
      </c>
      <c r="D32" s="200">
        <v>3</v>
      </c>
      <c r="E32" s="200">
        <v>75</v>
      </c>
      <c r="F32" s="200">
        <v>15</v>
      </c>
      <c r="G32" s="200">
        <v>56</v>
      </c>
      <c r="H32" s="200">
        <v>4</v>
      </c>
      <c r="I32" s="200"/>
      <c r="J32" s="200"/>
      <c r="K32" s="200">
        <v>75</v>
      </c>
      <c r="L32" s="200"/>
      <c r="M32" s="201"/>
      <c r="N32" s="122"/>
    </row>
    <row r="33" spans="1:14" s="16" customFormat="1" ht="30" x14ac:dyDescent="0.2">
      <c r="A33" s="102">
        <v>20</v>
      </c>
      <c r="B33" s="104" t="s">
        <v>509</v>
      </c>
      <c r="C33" s="101" t="s">
        <v>275</v>
      </c>
      <c r="D33" s="101">
        <v>4</v>
      </c>
      <c r="E33" s="101">
        <v>90</v>
      </c>
      <c r="F33" s="101">
        <v>30</v>
      </c>
      <c r="G33" s="101">
        <v>56</v>
      </c>
      <c r="H33" s="101">
        <v>4</v>
      </c>
      <c r="I33" s="101"/>
      <c r="J33" s="101"/>
      <c r="K33" s="101">
        <v>90</v>
      </c>
      <c r="L33" s="101"/>
      <c r="M33" s="197"/>
      <c r="N33" s="124"/>
    </row>
    <row r="34" spans="1:14" s="16" customFormat="1" ht="30" x14ac:dyDescent="0.2">
      <c r="A34" s="102">
        <v>21</v>
      </c>
      <c r="B34" s="199" t="s">
        <v>510</v>
      </c>
      <c r="C34" s="200" t="s">
        <v>275</v>
      </c>
      <c r="D34" s="200">
        <v>4</v>
      </c>
      <c r="E34" s="200">
        <v>90</v>
      </c>
      <c r="F34" s="200">
        <v>30</v>
      </c>
      <c r="G34" s="200">
        <v>56</v>
      </c>
      <c r="H34" s="200">
        <v>4</v>
      </c>
      <c r="I34" s="200"/>
      <c r="J34" s="200"/>
      <c r="K34" s="200">
        <v>90</v>
      </c>
      <c r="L34" s="200"/>
      <c r="M34" s="201"/>
      <c r="N34" s="70"/>
    </row>
    <row r="35" spans="1:14" s="16" customFormat="1" x14ac:dyDescent="0.2">
      <c r="A35" s="102">
        <v>22</v>
      </c>
      <c r="B35" s="104" t="s">
        <v>511</v>
      </c>
      <c r="C35" s="101" t="s">
        <v>274</v>
      </c>
      <c r="D35" s="101">
        <v>5</v>
      </c>
      <c r="E35" s="101">
        <v>225</v>
      </c>
      <c r="F35" s="101">
        <v>0</v>
      </c>
      <c r="G35" s="101">
        <v>220</v>
      </c>
      <c r="H35" s="101">
        <v>5</v>
      </c>
      <c r="I35" s="101"/>
      <c r="J35" s="101"/>
      <c r="K35" s="101"/>
      <c r="L35" s="101">
        <v>225</v>
      </c>
      <c r="M35" s="197"/>
      <c r="N35" s="124"/>
    </row>
    <row r="36" spans="1:14" s="17" customFormat="1" ht="30" x14ac:dyDescent="0.2">
      <c r="A36" s="102">
        <v>23</v>
      </c>
      <c r="B36" s="199" t="s">
        <v>512</v>
      </c>
      <c r="C36" s="200" t="s">
        <v>275</v>
      </c>
      <c r="D36" s="200">
        <v>4</v>
      </c>
      <c r="E36" s="200">
        <v>90</v>
      </c>
      <c r="F36" s="200">
        <v>30</v>
      </c>
      <c r="G36" s="200">
        <v>56</v>
      </c>
      <c r="H36" s="200">
        <v>4</v>
      </c>
      <c r="I36" s="200"/>
      <c r="J36" s="200"/>
      <c r="K36" s="200">
        <v>90</v>
      </c>
      <c r="L36" s="200"/>
      <c r="M36" s="201"/>
      <c r="N36" s="122"/>
    </row>
    <row r="37" spans="1:14" s="17" customFormat="1" x14ac:dyDescent="0.2">
      <c r="A37" s="102">
        <v>24</v>
      </c>
      <c r="B37" s="104" t="s">
        <v>513</v>
      </c>
      <c r="C37" s="101" t="s">
        <v>275</v>
      </c>
      <c r="D37" s="101">
        <v>2</v>
      </c>
      <c r="E37" s="101">
        <v>45</v>
      </c>
      <c r="F37" s="101">
        <v>15</v>
      </c>
      <c r="G37" s="101">
        <v>27</v>
      </c>
      <c r="H37" s="101">
        <v>3</v>
      </c>
      <c r="I37" s="101"/>
      <c r="J37" s="101"/>
      <c r="K37" s="101">
        <v>45</v>
      </c>
      <c r="L37" s="101"/>
      <c r="M37" s="197"/>
      <c r="N37" s="124"/>
    </row>
    <row r="38" spans="1:14" s="17" customFormat="1" ht="24" customHeight="1" x14ac:dyDescent="0.2">
      <c r="A38" s="102">
        <v>25</v>
      </c>
      <c r="B38" s="199" t="s">
        <v>514</v>
      </c>
      <c r="C38" s="200" t="s">
        <v>275</v>
      </c>
      <c r="D38" s="200">
        <v>2</v>
      </c>
      <c r="E38" s="200">
        <v>45</v>
      </c>
      <c r="F38" s="200">
        <v>15</v>
      </c>
      <c r="G38" s="200">
        <v>27</v>
      </c>
      <c r="H38" s="200">
        <v>3</v>
      </c>
      <c r="I38" s="200"/>
      <c r="J38" s="200"/>
      <c r="K38" s="200"/>
      <c r="L38" s="200">
        <v>45</v>
      </c>
      <c r="M38" s="201"/>
      <c r="N38" s="122"/>
    </row>
    <row r="39" spans="1:14" s="17" customFormat="1" ht="24" customHeight="1" x14ac:dyDescent="0.2">
      <c r="A39" s="101">
        <v>26</v>
      </c>
      <c r="B39" s="54" t="s">
        <v>655</v>
      </c>
      <c r="C39" s="54" t="s">
        <v>275</v>
      </c>
      <c r="D39" s="101">
        <v>3</v>
      </c>
      <c r="E39" s="101">
        <v>75</v>
      </c>
      <c r="F39" s="101">
        <v>15</v>
      </c>
      <c r="G39" s="101">
        <v>56</v>
      </c>
      <c r="H39" s="101">
        <v>4</v>
      </c>
      <c r="I39" s="54"/>
      <c r="J39" s="54"/>
      <c r="K39" s="40"/>
      <c r="L39" s="40">
        <v>75</v>
      </c>
      <c r="M39" s="54"/>
      <c r="N39" s="70"/>
    </row>
    <row r="40" spans="1:14" s="16" customFormat="1" ht="24" customHeight="1" x14ac:dyDescent="0.2">
      <c r="A40" s="28" t="s">
        <v>95</v>
      </c>
      <c r="B40" s="29" t="s">
        <v>238</v>
      </c>
      <c r="C40" s="29"/>
      <c r="D40" s="77">
        <f>SUM(D41:D44)</f>
        <v>8</v>
      </c>
      <c r="E40" s="77">
        <f t="shared" ref="E40:M40" si="4">SUM(E41:E44)</f>
        <v>180</v>
      </c>
      <c r="F40" s="77">
        <f t="shared" si="4"/>
        <v>60</v>
      </c>
      <c r="G40" s="77">
        <f t="shared" si="4"/>
        <v>108</v>
      </c>
      <c r="H40" s="77">
        <f t="shared" si="4"/>
        <v>12</v>
      </c>
      <c r="I40" s="77">
        <f t="shared" si="4"/>
        <v>0</v>
      </c>
      <c r="J40" s="77">
        <f t="shared" si="4"/>
        <v>0</v>
      </c>
      <c r="K40" s="77">
        <f t="shared" si="4"/>
        <v>0</v>
      </c>
      <c r="L40" s="77">
        <f t="shared" si="4"/>
        <v>135</v>
      </c>
      <c r="M40" s="77">
        <f t="shared" si="4"/>
        <v>45</v>
      </c>
      <c r="N40" s="54"/>
    </row>
    <row r="41" spans="1:14" s="16" customFormat="1" ht="30" x14ac:dyDescent="0.2">
      <c r="A41" s="102">
        <v>27</v>
      </c>
      <c r="B41" s="103" t="s">
        <v>515</v>
      </c>
      <c r="C41" s="102" t="s">
        <v>275</v>
      </c>
      <c r="D41" s="102">
        <v>2</v>
      </c>
      <c r="E41" s="102">
        <v>45</v>
      </c>
      <c r="F41" s="102">
        <v>15</v>
      </c>
      <c r="G41" s="102">
        <v>27</v>
      </c>
      <c r="H41" s="102">
        <v>3</v>
      </c>
      <c r="I41" s="197"/>
      <c r="J41" s="198"/>
      <c r="K41" s="198"/>
      <c r="L41" s="102">
        <v>45</v>
      </c>
      <c r="M41" s="102"/>
      <c r="N41" s="77"/>
    </row>
    <row r="42" spans="1:14" s="17" customFormat="1" ht="30" x14ac:dyDescent="0.2">
      <c r="A42" s="102">
        <v>28</v>
      </c>
      <c r="B42" s="103" t="s">
        <v>516</v>
      </c>
      <c r="C42" s="102" t="s">
        <v>275</v>
      </c>
      <c r="D42" s="102">
        <v>2</v>
      </c>
      <c r="E42" s="102">
        <v>45</v>
      </c>
      <c r="F42" s="102">
        <v>15</v>
      </c>
      <c r="G42" s="102">
        <v>27</v>
      </c>
      <c r="H42" s="102">
        <v>3</v>
      </c>
      <c r="I42" s="197"/>
      <c r="J42" s="198"/>
      <c r="K42" s="198"/>
      <c r="L42" s="102">
        <v>45</v>
      </c>
      <c r="M42" s="102"/>
      <c r="N42" s="42"/>
    </row>
    <row r="43" spans="1:14" s="17" customFormat="1" x14ac:dyDescent="0.2">
      <c r="A43" s="102">
        <v>29</v>
      </c>
      <c r="B43" s="103" t="s">
        <v>517</v>
      </c>
      <c r="C43" s="102" t="s">
        <v>275</v>
      </c>
      <c r="D43" s="102">
        <v>2</v>
      </c>
      <c r="E43" s="102">
        <v>45</v>
      </c>
      <c r="F43" s="102">
        <v>15</v>
      </c>
      <c r="G43" s="102">
        <v>27</v>
      </c>
      <c r="H43" s="102">
        <v>3</v>
      </c>
      <c r="I43" s="197"/>
      <c r="J43" s="198"/>
      <c r="K43" s="198"/>
      <c r="L43" s="102">
        <v>45</v>
      </c>
      <c r="M43" s="102"/>
      <c r="N43" s="42"/>
    </row>
    <row r="44" spans="1:14" s="16" customFormat="1" x14ac:dyDescent="0.2">
      <c r="A44" s="102">
        <v>30</v>
      </c>
      <c r="B44" s="103" t="s">
        <v>518</v>
      </c>
      <c r="C44" s="102" t="s">
        <v>275</v>
      </c>
      <c r="D44" s="102">
        <v>2</v>
      </c>
      <c r="E44" s="102">
        <v>45</v>
      </c>
      <c r="F44" s="102">
        <v>15</v>
      </c>
      <c r="G44" s="102">
        <v>27</v>
      </c>
      <c r="H44" s="102">
        <v>3</v>
      </c>
      <c r="I44" s="197"/>
      <c r="J44" s="198"/>
      <c r="K44" s="198"/>
      <c r="L44" s="102"/>
      <c r="M44" s="102">
        <v>45</v>
      </c>
      <c r="N44" s="42"/>
    </row>
    <row r="45" spans="1:14" s="17" customFormat="1" ht="31.5" x14ac:dyDescent="0.2">
      <c r="A45" s="76" t="s">
        <v>60</v>
      </c>
      <c r="B45" s="113" t="s">
        <v>700</v>
      </c>
      <c r="C45" s="113"/>
      <c r="D45" s="76">
        <f>SUM(D46:D47)</f>
        <v>10</v>
      </c>
      <c r="E45" s="76">
        <f>SUM(E46:E47)</f>
        <v>450</v>
      </c>
      <c r="F45" s="76">
        <f t="shared" ref="F45:M45" si="5">SUM(F46:F47)</f>
        <v>5</v>
      </c>
      <c r="G45" s="76">
        <f t="shared" si="5"/>
        <v>430</v>
      </c>
      <c r="H45" s="76">
        <f t="shared" si="5"/>
        <v>15</v>
      </c>
      <c r="I45" s="28">
        <f t="shared" si="5"/>
        <v>0</v>
      </c>
      <c r="J45" s="76">
        <f t="shared" si="5"/>
        <v>0</v>
      </c>
      <c r="K45" s="76">
        <f t="shared" si="5"/>
        <v>0</v>
      </c>
      <c r="L45" s="76">
        <f t="shared" si="5"/>
        <v>0</v>
      </c>
      <c r="M45" s="76">
        <f t="shared" si="5"/>
        <v>450</v>
      </c>
      <c r="N45" s="42"/>
    </row>
    <row r="46" spans="1:14" x14ac:dyDescent="0.25">
      <c r="A46" s="102">
        <v>31</v>
      </c>
      <c r="B46" s="103" t="s">
        <v>276</v>
      </c>
      <c r="C46" s="102" t="s">
        <v>274</v>
      </c>
      <c r="D46" s="102">
        <v>5</v>
      </c>
      <c r="E46" s="102">
        <v>225</v>
      </c>
      <c r="F46" s="102">
        <v>0</v>
      </c>
      <c r="G46" s="102">
        <v>220</v>
      </c>
      <c r="H46" s="102">
        <v>5</v>
      </c>
      <c r="I46" s="197"/>
      <c r="J46" s="198"/>
      <c r="K46" s="198"/>
      <c r="L46" s="198"/>
      <c r="M46" s="102">
        <v>225</v>
      </c>
      <c r="N46" s="76"/>
    </row>
    <row r="47" spans="1:14" x14ac:dyDescent="0.25">
      <c r="A47" s="102">
        <v>32</v>
      </c>
      <c r="B47" s="103" t="s">
        <v>696</v>
      </c>
      <c r="C47" s="102" t="s">
        <v>273</v>
      </c>
      <c r="D47" s="102">
        <v>5</v>
      </c>
      <c r="E47" s="102">
        <v>225</v>
      </c>
      <c r="F47" s="102">
        <v>5</v>
      </c>
      <c r="G47" s="102">
        <v>210</v>
      </c>
      <c r="H47" s="102">
        <v>10</v>
      </c>
      <c r="I47" s="197"/>
      <c r="J47" s="198"/>
      <c r="K47" s="198"/>
      <c r="L47" s="198"/>
      <c r="M47" s="102">
        <v>225</v>
      </c>
      <c r="N47" s="42"/>
    </row>
    <row r="48" spans="1:14" ht="27.75" customHeight="1" x14ac:dyDescent="0.25">
      <c r="A48" s="279" t="s">
        <v>182</v>
      </c>
      <c r="B48" s="280"/>
      <c r="C48" s="29"/>
      <c r="D48" s="77">
        <f>D45+D17+D9</f>
        <v>93</v>
      </c>
      <c r="E48" s="77">
        <f t="shared" ref="E48:M48" si="6">E45+E17+E9</f>
        <v>2475</v>
      </c>
      <c r="F48" s="77">
        <f t="shared" si="6"/>
        <v>569</v>
      </c>
      <c r="G48" s="77">
        <f t="shared" si="6"/>
        <v>1786</v>
      </c>
      <c r="H48" s="77">
        <f t="shared" si="6"/>
        <v>120</v>
      </c>
      <c r="I48" s="77">
        <f t="shared" si="6"/>
        <v>495</v>
      </c>
      <c r="J48" s="77">
        <f t="shared" si="6"/>
        <v>495</v>
      </c>
      <c r="K48" s="77">
        <f t="shared" si="6"/>
        <v>510</v>
      </c>
      <c r="L48" s="77">
        <f t="shared" si="6"/>
        <v>480</v>
      </c>
      <c r="M48" s="77">
        <f t="shared" si="6"/>
        <v>495</v>
      </c>
      <c r="N48" s="42"/>
    </row>
    <row r="49" spans="1:14" x14ac:dyDescent="0.25">
      <c r="A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</row>
    <row r="50" spans="1:14" s="147" customFormat="1" ht="33.75" customHeight="1" x14ac:dyDescent="0.25">
      <c r="A50" s="261" t="s">
        <v>570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</row>
    <row r="51" spans="1:14" s="147" customFormat="1" ht="39.75" customHeight="1" x14ac:dyDescent="0.25">
      <c r="A51" s="148"/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</row>
  </sheetData>
  <mergeCells count="14">
    <mergeCell ref="B51:N51"/>
    <mergeCell ref="C7:C8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A50:N50"/>
    <mergeCell ref="N7:N8"/>
    <mergeCell ref="A48:B4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  <rowBreaks count="1" manualBreakCount="1">
    <brk id="23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69BB-4556-43E7-995C-BB33AEB45D60}">
  <dimension ref="A1:P57"/>
  <sheetViews>
    <sheetView topLeftCell="A40" zoomScaleNormal="100" workbookViewId="0">
      <selection activeCell="K49" sqref="K49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5.12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277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278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52" t="s">
        <v>72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55" t="s">
        <v>566</v>
      </c>
    </row>
    <row r="8" spans="1:16" s="8" customFormat="1" ht="63" x14ac:dyDescent="0.2">
      <c r="A8" s="251"/>
      <c r="B8" s="264"/>
      <c r="C8" s="256"/>
      <c r="D8" s="256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56"/>
    </row>
    <row r="9" spans="1:16" s="16" customFormat="1" x14ac:dyDescent="0.2">
      <c r="A9" s="12" t="s">
        <v>20</v>
      </c>
      <c r="B9" s="39" t="s">
        <v>21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83"/>
    </row>
    <row r="10" spans="1:16" s="17" customFormat="1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>
        <f>E10</f>
        <v>75</v>
      </c>
      <c r="J10" s="42"/>
      <c r="K10" s="42"/>
      <c r="L10" s="42"/>
      <c r="M10" s="42"/>
      <c r="N10" s="55"/>
    </row>
    <row r="11" spans="1:16" s="17" customFormat="1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>
        <v>75</v>
      </c>
      <c r="J11" s="42"/>
      <c r="K11" s="42"/>
      <c r="L11" s="42"/>
      <c r="M11" s="42"/>
      <c r="N11" s="55"/>
    </row>
    <row r="12" spans="1:16" s="17" customFormat="1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55"/>
    </row>
    <row r="13" spans="1:16" s="17" customFormat="1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42"/>
      <c r="L13" s="42"/>
      <c r="M13" s="42"/>
      <c r="N13" s="55"/>
    </row>
    <row r="14" spans="1:16" s="17" customFormat="1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2" t="s">
        <v>26</v>
      </c>
      <c r="L14" s="42"/>
      <c r="M14" s="42"/>
      <c r="N14" s="55"/>
    </row>
    <row r="15" spans="1:16" s="17" customFormat="1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2"/>
      <c r="L15" s="42"/>
      <c r="M15" s="42"/>
      <c r="N15" s="55"/>
    </row>
    <row r="16" spans="1:16" s="17" customFormat="1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2"/>
      <c r="L16" s="42"/>
      <c r="M16" s="42"/>
      <c r="N16" s="55"/>
    </row>
    <row r="17" spans="1:14" s="16" customFormat="1" x14ac:dyDescent="0.2">
      <c r="A17" s="12" t="s">
        <v>29</v>
      </c>
      <c r="B17" s="39" t="s">
        <v>103</v>
      </c>
      <c r="C17" s="12"/>
      <c r="D17" s="12">
        <f t="shared" ref="D17:M17" si="1">D18+D29+D44</f>
        <v>61</v>
      </c>
      <c r="E17" s="12">
        <f t="shared" si="1"/>
        <v>1485</v>
      </c>
      <c r="F17" s="12">
        <f t="shared" si="1"/>
        <v>386</v>
      </c>
      <c r="G17" s="12">
        <f t="shared" si="1"/>
        <v>1026</v>
      </c>
      <c r="H17" s="12">
        <f t="shared" si="1"/>
        <v>73</v>
      </c>
      <c r="I17" s="12">
        <f t="shared" si="1"/>
        <v>225</v>
      </c>
      <c r="J17" s="12">
        <f t="shared" si="1"/>
        <v>255</v>
      </c>
      <c r="K17" s="12">
        <f t="shared" si="1"/>
        <v>510</v>
      </c>
      <c r="L17" s="12">
        <f t="shared" si="1"/>
        <v>495</v>
      </c>
      <c r="M17" s="12">
        <f t="shared" si="1"/>
        <v>0</v>
      </c>
      <c r="N17" s="55"/>
    </row>
    <row r="18" spans="1:14" s="17" customFormat="1" x14ac:dyDescent="0.2">
      <c r="A18" s="12" t="s">
        <v>31</v>
      </c>
      <c r="B18" s="39" t="s">
        <v>32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214</v>
      </c>
      <c r="G18" s="12">
        <f t="shared" si="2"/>
        <v>149</v>
      </c>
      <c r="H18" s="12">
        <f t="shared" si="2"/>
        <v>27</v>
      </c>
      <c r="I18" s="12">
        <f t="shared" si="2"/>
        <v>225</v>
      </c>
      <c r="J18" s="12">
        <f t="shared" si="2"/>
        <v>135</v>
      </c>
      <c r="K18" s="12">
        <f t="shared" si="2"/>
        <v>30</v>
      </c>
      <c r="L18" s="12">
        <f t="shared" si="2"/>
        <v>0</v>
      </c>
      <c r="M18" s="12">
        <f t="shared" si="2"/>
        <v>0</v>
      </c>
      <c r="N18" s="55"/>
    </row>
    <row r="19" spans="1:14" s="17" customFormat="1" ht="31.5" customHeight="1" x14ac:dyDescent="0.2">
      <c r="A19" s="42">
        <v>8</v>
      </c>
      <c r="B19" s="50" t="s">
        <v>429</v>
      </c>
      <c r="C19" s="42" t="s">
        <v>272</v>
      </c>
      <c r="D19" s="42">
        <v>2</v>
      </c>
      <c r="E19" s="42">
        <v>30</v>
      </c>
      <c r="F19" s="42">
        <v>15</v>
      </c>
      <c r="G19" s="42">
        <v>13</v>
      </c>
      <c r="H19" s="42">
        <v>2</v>
      </c>
      <c r="I19" s="42">
        <v>30</v>
      </c>
      <c r="J19" s="42"/>
      <c r="K19" s="42"/>
      <c r="L19" s="42"/>
      <c r="M19" s="42"/>
      <c r="N19" s="83"/>
    </row>
    <row r="20" spans="1:14" s="17" customFormat="1" x14ac:dyDescent="0.2">
      <c r="A20" s="42">
        <v>9</v>
      </c>
      <c r="B20" s="50" t="s">
        <v>430</v>
      </c>
      <c r="C20" s="42" t="s">
        <v>272</v>
      </c>
      <c r="D20" s="42">
        <v>2</v>
      </c>
      <c r="E20" s="42">
        <v>30</v>
      </c>
      <c r="F20" s="42">
        <v>28</v>
      </c>
      <c r="G20" s="42">
        <v>0</v>
      </c>
      <c r="H20" s="42">
        <v>2</v>
      </c>
      <c r="I20" s="42"/>
      <c r="J20" s="42">
        <v>30</v>
      </c>
      <c r="K20" s="42"/>
      <c r="L20" s="42"/>
      <c r="M20" s="42"/>
      <c r="N20" s="55"/>
    </row>
    <row r="21" spans="1:14" s="17" customFormat="1" x14ac:dyDescent="0.2">
      <c r="A21" s="42">
        <v>10</v>
      </c>
      <c r="B21" s="50" t="s">
        <v>279</v>
      </c>
      <c r="C21" s="42" t="s">
        <v>272</v>
      </c>
      <c r="D21" s="42">
        <v>2</v>
      </c>
      <c r="E21" s="42">
        <v>30</v>
      </c>
      <c r="F21" s="42">
        <v>15</v>
      </c>
      <c r="G21" s="42">
        <v>13</v>
      </c>
      <c r="H21" s="42">
        <v>2</v>
      </c>
      <c r="I21" s="42"/>
      <c r="J21" s="42">
        <v>30</v>
      </c>
      <c r="K21" s="42"/>
      <c r="L21" s="42"/>
      <c r="M21" s="42"/>
      <c r="N21" s="83"/>
    </row>
    <row r="22" spans="1:14" s="17" customFormat="1" x14ac:dyDescent="0.2">
      <c r="A22" s="42">
        <v>11</v>
      </c>
      <c r="B22" s="50" t="s">
        <v>280</v>
      </c>
      <c r="C22" s="42" t="s">
        <v>272</v>
      </c>
      <c r="D22" s="42">
        <v>3</v>
      </c>
      <c r="E22" s="42">
        <v>45</v>
      </c>
      <c r="F22" s="42">
        <v>30</v>
      </c>
      <c r="G22" s="42">
        <v>13</v>
      </c>
      <c r="H22" s="42">
        <v>2</v>
      </c>
      <c r="I22" s="42">
        <v>45</v>
      </c>
      <c r="J22" s="42"/>
      <c r="K22" s="42"/>
      <c r="L22" s="42"/>
      <c r="M22" s="42"/>
      <c r="N22" s="83"/>
    </row>
    <row r="23" spans="1:14" s="16" customFormat="1" x14ac:dyDescent="0.2">
      <c r="A23" s="42">
        <v>12</v>
      </c>
      <c r="B23" s="50" t="s">
        <v>297</v>
      </c>
      <c r="C23" s="42" t="s">
        <v>272</v>
      </c>
      <c r="D23" s="42">
        <v>2</v>
      </c>
      <c r="E23" s="42">
        <v>30</v>
      </c>
      <c r="F23" s="42">
        <v>28</v>
      </c>
      <c r="G23" s="42">
        <v>0</v>
      </c>
      <c r="H23" s="42">
        <v>2</v>
      </c>
      <c r="I23" s="42">
        <v>30</v>
      </c>
      <c r="J23" s="42"/>
      <c r="K23" s="42"/>
      <c r="L23" s="42"/>
      <c r="M23" s="42"/>
      <c r="N23" s="83"/>
    </row>
    <row r="24" spans="1:14" s="16" customFormat="1" x14ac:dyDescent="0.2">
      <c r="A24" s="42">
        <v>13</v>
      </c>
      <c r="B24" s="50" t="s">
        <v>548</v>
      </c>
      <c r="C24" s="42" t="s">
        <v>274</v>
      </c>
      <c r="D24" s="42">
        <v>2</v>
      </c>
      <c r="E24" s="42">
        <v>60</v>
      </c>
      <c r="F24" s="42">
        <v>0</v>
      </c>
      <c r="G24" s="42">
        <v>55</v>
      </c>
      <c r="H24" s="42">
        <v>5</v>
      </c>
      <c r="I24" s="42">
        <v>60</v>
      </c>
      <c r="J24" s="42"/>
      <c r="K24" s="42"/>
      <c r="L24" s="42"/>
      <c r="M24" s="42"/>
      <c r="N24" s="83"/>
    </row>
    <row r="25" spans="1:14" s="17" customFormat="1" x14ac:dyDescent="0.2">
      <c r="A25" s="42">
        <v>14</v>
      </c>
      <c r="B25" s="50" t="s">
        <v>281</v>
      </c>
      <c r="C25" s="42" t="s">
        <v>272</v>
      </c>
      <c r="D25" s="42">
        <v>2</v>
      </c>
      <c r="E25" s="42">
        <v>30</v>
      </c>
      <c r="F25" s="42">
        <v>28</v>
      </c>
      <c r="G25" s="42">
        <v>0</v>
      </c>
      <c r="H25" s="42">
        <v>2</v>
      </c>
      <c r="I25" s="42"/>
      <c r="J25" s="42"/>
      <c r="K25" s="42">
        <v>30</v>
      </c>
      <c r="L25" s="42"/>
      <c r="M25" s="42"/>
      <c r="N25" s="83"/>
    </row>
    <row r="26" spans="1:14" s="16" customFormat="1" x14ac:dyDescent="0.2">
      <c r="A26" s="42">
        <v>15</v>
      </c>
      <c r="B26" s="50" t="s">
        <v>549</v>
      </c>
      <c r="C26" s="42" t="s">
        <v>274</v>
      </c>
      <c r="D26" s="42">
        <v>2</v>
      </c>
      <c r="E26" s="42">
        <v>60</v>
      </c>
      <c r="F26" s="42"/>
      <c r="G26" s="42">
        <v>55</v>
      </c>
      <c r="H26" s="42">
        <v>5</v>
      </c>
      <c r="I26" s="42">
        <v>60</v>
      </c>
      <c r="J26" s="42"/>
      <c r="K26" s="42"/>
      <c r="L26" s="42"/>
      <c r="M26" s="42"/>
      <c r="N26" s="83"/>
    </row>
    <row r="27" spans="1:14" s="16" customFormat="1" x14ac:dyDescent="0.2">
      <c r="A27" s="42">
        <v>16</v>
      </c>
      <c r="B27" s="50" t="s">
        <v>283</v>
      </c>
      <c r="C27" s="42" t="s">
        <v>272</v>
      </c>
      <c r="D27" s="42">
        <v>2</v>
      </c>
      <c r="E27" s="42">
        <v>30</v>
      </c>
      <c r="F27" s="42">
        <v>28</v>
      </c>
      <c r="G27" s="42">
        <v>0</v>
      </c>
      <c r="H27" s="42">
        <v>2</v>
      </c>
      <c r="I27" s="42"/>
      <c r="J27" s="42">
        <v>30</v>
      </c>
      <c r="K27" s="42"/>
      <c r="L27" s="42"/>
      <c r="M27" s="42"/>
      <c r="N27" s="83"/>
    </row>
    <row r="28" spans="1:14" s="16" customFormat="1" x14ac:dyDescent="0.2">
      <c r="A28" s="42">
        <v>17</v>
      </c>
      <c r="B28" s="50" t="s">
        <v>284</v>
      </c>
      <c r="C28" s="42" t="s">
        <v>272</v>
      </c>
      <c r="D28" s="42">
        <v>3</v>
      </c>
      <c r="E28" s="42">
        <v>45</v>
      </c>
      <c r="F28" s="42">
        <v>42</v>
      </c>
      <c r="G28" s="42">
        <v>0</v>
      </c>
      <c r="H28" s="42">
        <v>3</v>
      </c>
      <c r="I28" s="42"/>
      <c r="J28" s="42">
        <v>45</v>
      </c>
      <c r="K28" s="42"/>
      <c r="L28" s="42"/>
      <c r="M28" s="42"/>
      <c r="N28" s="83"/>
    </row>
    <row r="29" spans="1:14" s="16" customFormat="1" x14ac:dyDescent="0.2">
      <c r="A29" s="12" t="s">
        <v>42</v>
      </c>
      <c r="B29" s="39" t="s">
        <v>43</v>
      </c>
      <c r="C29" s="12"/>
      <c r="D29" s="12">
        <f t="shared" ref="D29:M29" si="3">SUM(D30:D43)</f>
        <v>33</v>
      </c>
      <c r="E29" s="12">
        <f t="shared" si="3"/>
        <v>900</v>
      </c>
      <c r="F29" s="12">
        <f t="shared" si="3"/>
        <v>157</v>
      </c>
      <c r="G29" s="12">
        <f t="shared" si="3"/>
        <v>705</v>
      </c>
      <c r="H29" s="12">
        <f t="shared" si="3"/>
        <v>38</v>
      </c>
      <c r="I29" s="12">
        <f t="shared" si="3"/>
        <v>0</v>
      </c>
      <c r="J29" s="12">
        <f t="shared" si="3"/>
        <v>120</v>
      </c>
      <c r="K29" s="12">
        <f t="shared" si="3"/>
        <v>480</v>
      </c>
      <c r="L29" s="12">
        <f t="shared" si="3"/>
        <v>300</v>
      </c>
      <c r="M29" s="12">
        <f t="shared" si="3"/>
        <v>0</v>
      </c>
      <c r="N29" s="83"/>
    </row>
    <row r="30" spans="1:14" s="16" customFormat="1" ht="18.75" customHeight="1" x14ac:dyDescent="0.2">
      <c r="A30" s="42">
        <v>18</v>
      </c>
      <c r="B30" s="50" t="s">
        <v>550</v>
      </c>
      <c r="C30" s="42" t="s">
        <v>275</v>
      </c>
      <c r="D30" s="42">
        <v>2</v>
      </c>
      <c r="E30" s="42">
        <v>60</v>
      </c>
      <c r="F30" s="42">
        <v>15</v>
      </c>
      <c r="G30" s="42">
        <v>42</v>
      </c>
      <c r="H30" s="42">
        <v>3</v>
      </c>
      <c r="I30" s="42"/>
      <c r="J30" s="42">
        <v>60</v>
      </c>
      <c r="K30" s="42"/>
      <c r="L30" s="42"/>
      <c r="M30" s="42"/>
      <c r="N30" s="83"/>
    </row>
    <row r="31" spans="1:14" s="16" customFormat="1" ht="18.75" customHeight="1" x14ac:dyDescent="0.2">
      <c r="A31" s="42">
        <v>19</v>
      </c>
      <c r="B31" s="50" t="s">
        <v>431</v>
      </c>
      <c r="C31" s="42" t="s">
        <v>272</v>
      </c>
      <c r="D31" s="42">
        <v>4</v>
      </c>
      <c r="E31" s="42">
        <v>60</v>
      </c>
      <c r="F31" s="42">
        <v>0</v>
      </c>
      <c r="G31" s="42">
        <v>56</v>
      </c>
      <c r="H31" s="42">
        <v>4</v>
      </c>
      <c r="I31" s="42"/>
      <c r="J31" s="42">
        <v>60</v>
      </c>
      <c r="K31" s="42"/>
      <c r="L31" s="42"/>
      <c r="M31" s="42"/>
      <c r="N31" s="83"/>
    </row>
    <row r="32" spans="1:14" s="16" customFormat="1" ht="18.75" customHeight="1" x14ac:dyDescent="0.2">
      <c r="A32" s="42">
        <v>20</v>
      </c>
      <c r="B32" s="50" t="s">
        <v>288</v>
      </c>
      <c r="C32" s="42" t="s">
        <v>272</v>
      </c>
      <c r="D32" s="42">
        <v>2</v>
      </c>
      <c r="E32" s="42">
        <v>30</v>
      </c>
      <c r="F32" s="42">
        <v>28</v>
      </c>
      <c r="G32" s="42">
        <v>0</v>
      </c>
      <c r="H32" s="42">
        <v>2</v>
      </c>
      <c r="I32" s="42"/>
      <c r="J32" s="42"/>
      <c r="K32" s="42">
        <v>30</v>
      </c>
      <c r="L32" s="42"/>
      <c r="M32" s="42"/>
      <c r="N32" s="83"/>
    </row>
    <row r="33" spans="1:14" s="16" customFormat="1" ht="18.75" customHeight="1" x14ac:dyDescent="0.2">
      <c r="A33" s="42">
        <v>21</v>
      </c>
      <c r="B33" s="50" t="s">
        <v>287</v>
      </c>
      <c r="C33" s="42" t="s">
        <v>272</v>
      </c>
      <c r="D33" s="42">
        <v>2</v>
      </c>
      <c r="E33" s="42">
        <v>30</v>
      </c>
      <c r="F33" s="42">
        <v>28</v>
      </c>
      <c r="G33" s="42">
        <v>0</v>
      </c>
      <c r="H33" s="42">
        <v>2</v>
      </c>
      <c r="I33" s="42"/>
      <c r="J33" s="42"/>
      <c r="K33" s="42">
        <v>30</v>
      </c>
      <c r="L33" s="42"/>
      <c r="M33" s="42"/>
      <c r="N33" s="83"/>
    </row>
    <row r="34" spans="1:14" s="16" customFormat="1" ht="18.75" customHeight="1" x14ac:dyDescent="0.2">
      <c r="A34" s="42">
        <v>22</v>
      </c>
      <c r="B34" s="50" t="s">
        <v>290</v>
      </c>
      <c r="C34" s="42" t="s">
        <v>272</v>
      </c>
      <c r="D34" s="42">
        <v>2</v>
      </c>
      <c r="E34" s="42">
        <v>30</v>
      </c>
      <c r="F34" s="42">
        <v>28</v>
      </c>
      <c r="G34" s="42">
        <v>0</v>
      </c>
      <c r="H34" s="42">
        <v>2</v>
      </c>
      <c r="I34" s="42"/>
      <c r="J34" s="42"/>
      <c r="K34" s="42">
        <v>30</v>
      </c>
      <c r="L34" s="42"/>
      <c r="M34" s="42"/>
      <c r="N34" s="83"/>
    </row>
    <row r="35" spans="1:14" s="16" customFormat="1" ht="18.75" customHeight="1" x14ac:dyDescent="0.2">
      <c r="A35" s="42">
        <v>23</v>
      </c>
      <c r="B35" s="50" t="s">
        <v>551</v>
      </c>
      <c r="C35" s="42" t="s">
        <v>274</v>
      </c>
      <c r="D35" s="42">
        <v>2</v>
      </c>
      <c r="E35" s="42">
        <v>60</v>
      </c>
      <c r="F35" s="42" t="s">
        <v>286</v>
      </c>
      <c r="G35" s="42">
        <v>56</v>
      </c>
      <c r="H35" s="42">
        <v>4</v>
      </c>
      <c r="I35" s="42"/>
      <c r="J35" s="42"/>
      <c r="K35" s="42">
        <v>60</v>
      </c>
      <c r="L35" s="42"/>
      <c r="M35" s="42"/>
      <c r="N35" s="83"/>
    </row>
    <row r="36" spans="1:14" s="17" customFormat="1" ht="18.75" customHeight="1" x14ac:dyDescent="0.2">
      <c r="A36" s="42">
        <v>24</v>
      </c>
      <c r="B36" s="50" t="s">
        <v>552</v>
      </c>
      <c r="C36" s="42" t="s">
        <v>274</v>
      </c>
      <c r="D36" s="42">
        <v>2</v>
      </c>
      <c r="E36" s="42">
        <v>60</v>
      </c>
      <c r="F36" s="42" t="s">
        <v>286</v>
      </c>
      <c r="G36" s="42">
        <v>56</v>
      </c>
      <c r="H36" s="42">
        <v>4</v>
      </c>
      <c r="I36" s="42"/>
      <c r="J36" s="42"/>
      <c r="K36" s="42">
        <v>60</v>
      </c>
      <c r="L36" s="42"/>
      <c r="M36" s="42"/>
      <c r="N36" s="83"/>
    </row>
    <row r="37" spans="1:14" s="17" customFormat="1" ht="18.75" customHeight="1" x14ac:dyDescent="0.2">
      <c r="A37" s="42">
        <v>25</v>
      </c>
      <c r="B37" s="50" t="s">
        <v>289</v>
      </c>
      <c r="C37" s="42" t="s">
        <v>272</v>
      </c>
      <c r="D37" s="42">
        <v>2</v>
      </c>
      <c r="E37" s="42">
        <v>30</v>
      </c>
      <c r="F37" s="42">
        <v>28</v>
      </c>
      <c r="G37" s="42">
        <v>0</v>
      </c>
      <c r="H37" s="42">
        <v>2</v>
      </c>
      <c r="I37" s="42"/>
      <c r="J37" s="42"/>
      <c r="K37" s="42"/>
      <c r="L37" s="42">
        <v>30</v>
      </c>
      <c r="M37" s="42"/>
      <c r="N37" s="83"/>
    </row>
    <row r="38" spans="1:14" s="17" customFormat="1" ht="18.75" customHeight="1" x14ac:dyDescent="0.2">
      <c r="A38" s="42">
        <v>26</v>
      </c>
      <c r="B38" s="50" t="s">
        <v>519</v>
      </c>
      <c r="C38" s="42" t="s">
        <v>275</v>
      </c>
      <c r="D38" s="42">
        <v>2</v>
      </c>
      <c r="E38" s="42">
        <v>45</v>
      </c>
      <c r="F38" s="42">
        <v>15</v>
      </c>
      <c r="G38" s="42">
        <v>28</v>
      </c>
      <c r="H38" s="42">
        <v>2</v>
      </c>
      <c r="I38" s="42"/>
      <c r="J38" s="42"/>
      <c r="K38" s="42">
        <v>45</v>
      </c>
      <c r="L38" s="42"/>
      <c r="M38" s="42"/>
      <c r="N38" s="83"/>
    </row>
    <row r="39" spans="1:14" s="17" customFormat="1" ht="18.75" customHeight="1" x14ac:dyDescent="0.2">
      <c r="A39" s="42">
        <v>27</v>
      </c>
      <c r="B39" s="50" t="s">
        <v>186</v>
      </c>
      <c r="C39" s="42" t="s">
        <v>274</v>
      </c>
      <c r="D39" s="42">
        <v>1</v>
      </c>
      <c r="E39" s="42">
        <v>30</v>
      </c>
      <c r="F39" s="42">
        <v>0</v>
      </c>
      <c r="G39" s="42">
        <v>28</v>
      </c>
      <c r="H39" s="42">
        <v>2</v>
      </c>
      <c r="I39" s="42"/>
      <c r="J39" s="42"/>
      <c r="K39" s="42"/>
      <c r="L39" s="42">
        <v>30</v>
      </c>
      <c r="M39" s="42"/>
      <c r="N39" s="83"/>
    </row>
    <row r="40" spans="1:14" s="16" customFormat="1" ht="18.75" customHeight="1" x14ac:dyDescent="0.2">
      <c r="A40" s="42">
        <v>28</v>
      </c>
      <c r="B40" s="50" t="s">
        <v>553</v>
      </c>
      <c r="C40" s="42" t="s">
        <v>274</v>
      </c>
      <c r="D40" s="42">
        <v>2</v>
      </c>
      <c r="E40" s="42">
        <v>60</v>
      </c>
      <c r="F40" s="42" t="s">
        <v>285</v>
      </c>
      <c r="G40" s="42">
        <v>56</v>
      </c>
      <c r="H40" s="42">
        <v>4</v>
      </c>
      <c r="I40" s="42"/>
      <c r="J40" s="42"/>
      <c r="K40" s="42"/>
      <c r="L40" s="42">
        <v>60</v>
      </c>
      <c r="M40" s="42"/>
      <c r="N40" s="83"/>
    </row>
    <row r="41" spans="1:14" s="16" customFormat="1" ht="18.75" customHeight="1" x14ac:dyDescent="0.2">
      <c r="A41" s="42">
        <v>29</v>
      </c>
      <c r="B41" s="50" t="s">
        <v>554</v>
      </c>
      <c r="C41" s="42" t="s">
        <v>274</v>
      </c>
      <c r="D41" s="42">
        <v>2</v>
      </c>
      <c r="E41" s="42">
        <v>45</v>
      </c>
      <c r="F41" s="42">
        <v>15</v>
      </c>
      <c r="G41" s="42">
        <v>28</v>
      </c>
      <c r="H41" s="42">
        <v>2</v>
      </c>
      <c r="I41" s="42"/>
      <c r="J41" s="42"/>
      <c r="K41" s="42"/>
      <c r="L41" s="42">
        <v>45</v>
      </c>
      <c r="M41" s="42"/>
      <c r="N41" s="83"/>
    </row>
    <row r="42" spans="1:14" s="17" customFormat="1" ht="63" x14ac:dyDescent="0.2">
      <c r="A42" s="42">
        <v>30</v>
      </c>
      <c r="B42" s="50" t="s">
        <v>555</v>
      </c>
      <c r="C42" s="42" t="s">
        <v>274</v>
      </c>
      <c r="D42" s="42">
        <v>3</v>
      </c>
      <c r="E42" s="42">
        <v>135</v>
      </c>
      <c r="F42" s="42"/>
      <c r="G42" s="42">
        <v>130</v>
      </c>
      <c r="H42" s="42">
        <v>5</v>
      </c>
      <c r="I42" s="42"/>
      <c r="J42" s="42"/>
      <c r="K42" s="42"/>
      <c r="L42" s="42">
        <v>135</v>
      </c>
      <c r="M42" s="42"/>
      <c r="N42" s="42" t="s">
        <v>704</v>
      </c>
    </row>
    <row r="43" spans="1:14" s="17" customFormat="1" x14ac:dyDescent="0.2">
      <c r="A43" s="42">
        <v>31</v>
      </c>
      <c r="B43" s="50" t="s">
        <v>291</v>
      </c>
      <c r="C43" s="42" t="s">
        <v>274</v>
      </c>
      <c r="D43" s="42">
        <v>5</v>
      </c>
      <c r="E43" s="42">
        <v>225</v>
      </c>
      <c r="F43" s="42" t="s">
        <v>285</v>
      </c>
      <c r="G43" s="42">
        <v>225</v>
      </c>
      <c r="H43" s="42" t="s">
        <v>286</v>
      </c>
      <c r="I43" s="42"/>
      <c r="J43" s="42"/>
      <c r="K43" s="42">
        <v>225</v>
      </c>
      <c r="L43" s="42"/>
      <c r="M43" s="42"/>
      <c r="N43" s="61"/>
    </row>
    <row r="44" spans="1:14" s="16" customFormat="1" x14ac:dyDescent="0.2">
      <c r="A44" s="12" t="s">
        <v>95</v>
      </c>
      <c r="B44" s="39" t="s">
        <v>556</v>
      </c>
      <c r="C44" s="12"/>
      <c r="D44" s="12">
        <f>D45+D46+D47+D49</f>
        <v>6</v>
      </c>
      <c r="E44" s="12">
        <f t="shared" ref="E44:M44" si="4">E45+E46+E47+E49</f>
        <v>195</v>
      </c>
      <c r="F44" s="12">
        <f t="shared" si="4"/>
        <v>15</v>
      </c>
      <c r="G44" s="12">
        <f t="shared" si="4"/>
        <v>172</v>
      </c>
      <c r="H44" s="12">
        <f t="shared" si="4"/>
        <v>8</v>
      </c>
      <c r="I44" s="12">
        <f t="shared" si="4"/>
        <v>0</v>
      </c>
      <c r="J44" s="12">
        <f t="shared" si="4"/>
        <v>0</v>
      </c>
      <c r="K44" s="12">
        <f t="shared" si="4"/>
        <v>0</v>
      </c>
      <c r="L44" s="12">
        <f t="shared" si="4"/>
        <v>195</v>
      </c>
      <c r="M44" s="12">
        <f t="shared" si="4"/>
        <v>0</v>
      </c>
      <c r="N44" s="61"/>
    </row>
    <row r="45" spans="1:14" s="17" customFormat="1" ht="17.25" customHeight="1" x14ac:dyDescent="0.2">
      <c r="A45" s="42">
        <v>32</v>
      </c>
      <c r="B45" s="50" t="s">
        <v>432</v>
      </c>
      <c r="C45" s="42" t="s">
        <v>274</v>
      </c>
      <c r="D45" s="42">
        <v>1</v>
      </c>
      <c r="E45" s="42">
        <v>30</v>
      </c>
      <c r="F45" s="42">
        <v>0</v>
      </c>
      <c r="G45" s="42">
        <v>28</v>
      </c>
      <c r="H45" s="42">
        <v>2</v>
      </c>
      <c r="I45" s="42"/>
      <c r="J45" s="42"/>
      <c r="K45" s="42"/>
      <c r="L45" s="42">
        <v>30</v>
      </c>
      <c r="M45" s="42"/>
      <c r="N45" s="61"/>
    </row>
    <row r="46" spans="1:14" x14ac:dyDescent="0.25">
      <c r="A46" s="42">
        <v>33</v>
      </c>
      <c r="B46" s="50" t="s">
        <v>433</v>
      </c>
      <c r="C46" s="42" t="s">
        <v>274</v>
      </c>
      <c r="D46" s="42">
        <v>1</v>
      </c>
      <c r="E46" s="42">
        <v>30</v>
      </c>
      <c r="F46" s="42">
        <v>0</v>
      </c>
      <c r="G46" s="42">
        <v>28</v>
      </c>
      <c r="H46" s="42">
        <v>2</v>
      </c>
      <c r="I46" s="42"/>
      <c r="J46" s="42"/>
      <c r="K46" s="42"/>
      <c r="L46" s="42">
        <v>30</v>
      </c>
      <c r="M46" s="42"/>
      <c r="N46" s="53"/>
    </row>
    <row r="47" spans="1:14" x14ac:dyDescent="0.25">
      <c r="A47" s="42">
        <v>34</v>
      </c>
      <c r="B47" s="50" t="s">
        <v>434</v>
      </c>
      <c r="C47" s="42" t="s">
        <v>275</v>
      </c>
      <c r="D47" s="42">
        <v>2</v>
      </c>
      <c r="E47" s="42">
        <v>45</v>
      </c>
      <c r="F47" s="42">
        <v>15</v>
      </c>
      <c r="G47" s="42">
        <v>28</v>
      </c>
      <c r="H47" s="42">
        <v>2</v>
      </c>
      <c r="I47" s="42"/>
      <c r="J47" s="42"/>
      <c r="K47" s="42"/>
      <c r="L47" s="42">
        <v>45</v>
      </c>
      <c r="M47" s="42"/>
      <c r="N47" s="53"/>
    </row>
    <row r="48" spans="1:14" x14ac:dyDescent="0.25">
      <c r="A48" s="42">
        <v>35</v>
      </c>
      <c r="B48" s="50" t="s">
        <v>292</v>
      </c>
      <c r="C48" s="42"/>
      <c r="D48" s="42">
        <v>2</v>
      </c>
      <c r="E48" s="42">
        <v>30</v>
      </c>
      <c r="F48" s="42">
        <v>28</v>
      </c>
      <c r="G48" s="42">
        <v>0</v>
      </c>
      <c r="H48" s="42">
        <v>2</v>
      </c>
      <c r="I48" s="42"/>
      <c r="J48" s="42"/>
      <c r="K48" s="42"/>
      <c r="L48" s="42"/>
      <c r="M48" s="42"/>
      <c r="N48" s="53"/>
    </row>
    <row r="49" spans="1:15" ht="63" x14ac:dyDescent="0.25">
      <c r="A49" s="42">
        <v>36</v>
      </c>
      <c r="B49" s="50" t="s">
        <v>557</v>
      </c>
      <c r="C49" s="42" t="s">
        <v>274</v>
      </c>
      <c r="D49" s="42">
        <v>2</v>
      </c>
      <c r="E49" s="42">
        <v>90</v>
      </c>
      <c r="F49" s="42">
        <v>0</v>
      </c>
      <c r="G49" s="42">
        <v>88</v>
      </c>
      <c r="H49" s="42">
        <v>2</v>
      </c>
      <c r="I49" s="42"/>
      <c r="J49" s="42"/>
      <c r="K49" s="42"/>
      <c r="L49" s="42">
        <v>90</v>
      </c>
      <c r="M49" s="42"/>
      <c r="N49" s="42" t="s">
        <v>704</v>
      </c>
    </row>
    <row r="50" spans="1:15" ht="25.5" customHeight="1" x14ac:dyDescent="0.25">
      <c r="A50" s="42">
        <v>37</v>
      </c>
      <c r="B50" s="50" t="s">
        <v>293</v>
      </c>
      <c r="C50" s="42"/>
      <c r="D50" s="42">
        <v>2</v>
      </c>
      <c r="E50" s="42">
        <v>30</v>
      </c>
      <c r="F50" s="42">
        <v>28</v>
      </c>
      <c r="G50" s="42">
        <v>0</v>
      </c>
      <c r="H50" s="42">
        <v>2</v>
      </c>
      <c r="I50" s="42"/>
      <c r="J50" s="42"/>
      <c r="K50" s="42"/>
      <c r="L50" s="42"/>
      <c r="M50" s="42"/>
      <c r="N50" s="55"/>
    </row>
    <row r="51" spans="1:15" ht="25.5" customHeight="1" x14ac:dyDescent="0.25">
      <c r="A51" s="12" t="s">
        <v>60</v>
      </c>
      <c r="B51" s="39" t="s">
        <v>63</v>
      </c>
      <c r="C51" s="12"/>
      <c r="D51" s="12">
        <f t="shared" ref="D51:M51" si="5">D52</f>
        <v>5</v>
      </c>
      <c r="E51" s="12">
        <f t="shared" si="5"/>
        <v>225</v>
      </c>
      <c r="F51" s="12">
        <f t="shared" si="5"/>
        <v>0</v>
      </c>
      <c r="G51" s="12">
        <f t="shared" si="5"/>
        <v>225</v>
      </c>
      <c r="H51" s="12">
        <f t="shared" si="5"/>
        <v>0</v>
      </c>
      <c r="I51" s="12">
        <f t="shared" si="5"/>
        <v>0</v>
      </c>
      <c r="J51" s="12">
        <f t="shared" si="5"/>
        <v>0</v>
      </c>
      <c r="K51" s="12">
        <f t="shared" si="5"/>
        <v>0</v>
      </c>
      <c r="L51" s="12">
        <f t="shared" si="5"/>
        <v>0</v>
      </c>
      <c r="M51" s="12">
        <f t="shared" si="5"/>
        <v>225</v>
      </c>
      <c r="N51" s="55"/>
      <c r="O51" s="106"/>
    </row>
    <row r="52" spans="1:15" ht="25.5" customHeight="1" x14ac:dyDescent="0.25">
      <c r="A52" s="42">
        <v>38</v>
      </c>
      <c r="B52" s="50" t="s">
        <v>276</v>
      </c>
      <c r="C52" s="42" t="s">
        <v>5</v>
      </c>
      <c r="D52" s="42">
        <v>5</v>
      </c>
      <c r="E52" s="42">
        <v>225</v>
      </c>
      <c r="F52" s="42">
        <v>0</v>
      </c>
      <c r="G52" s="42">
        <v>225</v>
      </c>
      <c r="H52" s="42">
        <v>0</v>
      </c>
      <c r="I52" s="42"/>
      <c r="J52" s="42"/>
      <c r="K52" s="42"/>
      <c r="L52" s="42"/>
      <c r="M52" s="42">
        <v>225</v>
      </c>
      <c r="N52" s="83"/>
    </row>
    <row r="53" spans="1:15" ht="25.5" customHeight="1" x14ac:dyDescent="0.25">
      <c r="A53" s="12" t="s">
        <v>64</v>
      </c>
      <c r="B53" s="39" t="s">
        <v>696</v>
      </c>
      <c r="C53" s="42" t="s">
        <v>275</v>
      </c>
      <c r="D53" s="12">
        <v>5</v>
      </c>
      <c r="E53" s="12">
        <v>150</v>
      </c>
      <c r="F53" s="12">
        <v>0</v>
      </c>
      <c r="G53" s="12">
        <v>150</v>
      </c>
      <c r="H53" s="12">
        <v>0</v>
      </c>
      <c r="I53" s="12"/>
      <c r="J53" s="12"/>
      <c r="K53" s="12"/>
      <c r="L53" s="12"/>
      <c r="M53" s="12">
        <v>150</v>
      </c>
      <c r="N53" s="55"/>
    </row>
    <row r="54" spans="1:15" ht="25.5" customHeight="1" x14ac:dyDescent="0.25">
      <c r="A54" s="259" t="s">
        <v>15</v>
      </c>
      <c r="B54" s="259"/>
      <c r="C54" s="12"/>
      <c r="D54" s="12">
        <f t="shared" ref="D54:M54" si="6">D53+D51+D17+D9</f>
        <v>90</v>
      </c>
      <c r="E54" s="12">
        <f t="shared" si="6"/>
        <v>2295</v>
      </c>
      <c r="F54" s="12">
        <f t="shared" si="6"/>
        <v>543</v>
      </c>
      <c r="G54" s="12">
        <f t="shared" si="6"/>
        <v>1656</v>
      </c>
      <c r="H54" s="12">
        <f t="shared" si="6"/>
        <v>96</v>
      </c>
      <c r="I54" s="12">
        <f t="shared" si="6"/>
        <v>540</v>
      </c>
      <c r="J54" s="12">
        <f t="shared" si="6"/>
        <v>375</v>
      </c>
      <c r="K54" s="12">
        <f t="shared" si="6"/>
        <v>510</v>
      </c>
      <c r="L54" s="12">
        <f t="shared" si="6"/>
        <v>495</v>
      </c>
      <c r="M54" s="12">
        <f t="shared" si="6"/>
        <v>375</v>
      </c>
      <c r="N54" s="140"/>
    </row>
    <row r="55" spans="1:15" x14ac:dyDescent="0.25">
      <c r="A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</row>
    <row r="56" spans="1:15" s="147" customFormat="1" ht="42.75" customHeight="1" x14ac:dyDescent="0.25">
      <c r="A56" s="261" t="s">
        <v>570</v>
      </c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</row>
    <row r="57" spans="1:15" s="147" customFormat="1" ht="39.75" customHeight="1" x14ac:dyDescent="0.25">
      <c r="A57" s="148"/>
      <c r="B57" s="260"/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</row>
  </sheetData>
  <mergeCells count="14">
    <mergeCell ref="A1:H1"/>
    <mergeCell ref="A2:H2"/>
    <mergeCell ref="A3:H3"/>
    <mergeCell ref="A4:M4"/>
    <mergeCell ref="A5:M5"/>
    <mergeCell ref="B57:N57"/>
    <mergeCell ref="N7:N8"/>
    <mergeCell ref="A54:B54"/>
    <mergeCell ref="A7:A8"/>
    <mergeCell ref="B7:B8"/>
    <mergeCell ref="D7:D8"/>
    <mergeCell ref="E7:H7"/>
    <mergeCell ref="C7:C8"/>
    <mergeCell ref="A56:N56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3929-D187-483F-B13B-D56551368824}">
  <dimension ref="A1:P56"/>
  <sheetViews>
    <sheetView topLeftCell="A24" zoomScaleNormal="100" workbookViewId="0">
      <selection activeCell="F30" sqref="F30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5.25" style="105" customWidth="1"/>
    <col min="15" max="16" width="9" style="105"/>
    <col min="17" max="17" width="18.125" style="105" customWidth="1"/>
    <col min="18" max="16384" width="9" style="105"/>
  </cols>
  <sheetData>
    <row r="1" spans="1:16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277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294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55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56"/>
    </row>
    <row r="9" spans="1:16" s="16" customFormat="1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315</v>
      </c>
      <c r="J9" s="77">
        <f t="shared" si="0"/>
        <v>120</v>
      </c>
      <c r="K9" s="77">
        <f t="shared" si="0"/>
        <v>0</v>
      </c>
      <c r="L9" s="77">
        <f t="shared" si="0"/>
        <v>0</v>
      </c>
      <c r="M9" s="77">
        <f t="shared" si="0"/>
        <v>0</v>
      </c>
      <c r="N9" s="61"/>
    </row>
    <row r="10" spans="1:16" s="17" customFormat="1" x14ac:dyDescent="0.2">
      <c r="A10" s="72">
        <v>1</v>
      </c>
      <c r="B10" s="233" t="s">
        <v>22</v>
      </c>
      <c r="C10" s="40" t="s">
        <v>273</v>
      </c>
      <c r="D10" s="40">
        <v>5</v>
      </c>
      <c r="E10" s="40">
        <v>75</v>
      </c>
      <c r="F10" s="40">
        <v>41</v>
      </c>
      <c r="G10" s="40">
        <v>29</v>
      </c>
      <c r="H10" s="40">
        <v>5</v>
      </c>
      <c r="I10" s="66">
        <f>E10</f>
        <v>75</v>
      </c>
      <c r="J10" s="66"/>
      <c r="K10" s="72"/>
      <c r="L10" s="72"/>
      <c r="M10" s="72"/>
      <c r="N10" s="53"/>
    </row>
    <row r="11" spans="1:16" s="17" customFormat="1" x14ac:dyDescent="0.2">
      <c r="A11" s="72">
        <v>2</v>
      </c>
      <c r="B11" s="233" t="s">
        <v>440</v>
      </c>
      <c r="C11" s="40" t="s">
        <v>275</v>
      </c>
      <c r="D11" s="40">
        <v>3</v>
      </c>
      <c r="E11" s="40">
        <v>75</v>
      </c>
      <c r="F11" s="40">
        <v>15</v>
      </c>
      <c r="G11" s="40">
        <v>58</v>
      </c>
      <c r="H11" s="40">
        <v>2</v>
      </c>
      <c r="I11" s="66">
        <v>75</v>
      </c>
      <c r="J11" s="66"/>
      <c r="K11" s="72"/>
      <c r="L11" s="72"/>
      <c r="M11" s="72"/>
      <c r="N11" s="54"/>
    </row>
    <row r="12" spans="1:16" s="17" customFormat="1" x14ac:dyDescent="0.2">
      <c r="A12" s="72">
        <v>3</v>
      </c>
      <c r="B12" s="233" t="s">
        <v>23</v>
      </c>
      <c r="C12" s="40" t="s">
        <v>273</v>
      </c>
      <c r="D12" s="40">
        <v>2</v>
      </c>
      <c r="E12" s="40">
        <v>30</v>
      </c>
      <c r="F12" s="40">
        <v>18</v>
      </c>
      <c r="G12" s="40">
        <v>10</v>
      </c>
      <c r="H12" s="40">
        <v>2</v>
      </c>
      <c r="I12" s="66">
        <v>30</v>
      </c>
      <c r="J12" s="66"/>
      <c r="K12" s="72"/>
      <c r="L12" s="72"/>
      <c r="M12" s="72"/>
      <c r="N12" s="53"/>
    </row>
    <row r="13" spans="1:16" s="17" customFormat="1" x14ac:dyDescent="0.2">
      <c r="A13" s="72">
        <v>4</v>
      </c>
      <c r="B13" s="233" t="s">
        <v>24</v>
      </c>
      <c r="C13" s="40" t="s">
        <v>273</v>
      </c>
      <c r="D13" s="40">
        <v>2</v>
      </c>
      <c r="E13" s="40">
        <v>60</v>
      </c>
      <c r="F13" s="40">
        <v>5</v>
      </c>
      <c r="G13" s="40">
        <v>51</v>
      </c>
      <c r="H13" s="40">
        <v>4</v>
      </c>
      <c r="I13" s="66"/>
      <c r="J13" s="66">
        <v>60</v>
      </c>
      <c r="K13" s="72"/>
      <c r="L13" s="72"/>
      <c r="M13" s="72"/>
      <c r="N13" s="53"/>
    </row>
    <row r="14" spans="1:16" s="17" customFormat="1" x14ac:dyDescent="0.2">
      <c r="A14" s="72">
        <v>5</v>
      </c>
      <c r="B14" s="233" t="s">
        <v>27</v>
      </c>
      <c r="C14" s="40" t="s">
        <v>275</v>
      </c>
      <c r="D14" s="40">
        <v>2</v>
      </c>
      <c r="E14" s="40">
        <v>60</v>
      </c>
      <c r="F14" s="40">
        <v>21</v>
      </c>
      <c r="G14" s="40">
        <v>36</v>
      </c>
      <c r="H14" s="40">
        <v>3</v>
      </c>
      <c r="I14" s="66">
        <v>60</v>
      </c>
      <c r="J14" s="66"/>
      <c r="K14" s="72"/>
      <c r="L14" s="72"/>
      <c r="M14" s="72"/>
      <c r="N14" s="54"/>
    </row>
    <row r="15" spans="1:16" s="17" customFormat="1" x14ac:dyDescent="0.2">
      <c r="A15" s="72">
        <v>6</v>
      </c>
      <c r="B15" s="233" t="s">
        <v>28</v>
      </c>
      <c r="C15" s="40" t="s">
        <v>275</v>
      </c>
      <c r="D15" s="40">
        <v>2</v>
      </c>
      <c r="E15" s="40">
        <v>60</v>
      </c>
      <c r="F15" s="40">
        <v>21</v>
      </c>
      <c r="G15" s="40">
        <v>36</v>
      </c>
      <c r="H15" s="40">
        <v>3</v>
      </c>
      <c r="I15" s="66"/>
      <c r="J15" s="66">
        <v>60</v>
      </c>
      <c r="K15" s="72"/>
      <c r="L15" s="72"/>
      <c r="M15" s="72"/>
      <c r="N15" s="54"/>
    </row>
    <row r="16" spans="1:16" s="17" customFormat="1" x14ac:dyDescent="0.2">
      <c r="A16" s="72">
        <v>7</v>
      </c>
      <c r="B16" s="233" t="s">
        <v>73</v>
      </c>
      <c r="C16" s="40" t="s">
        <v>273</v>
      </c>
      <c r="D16" s="40">
        <v>3</v>
      </c>
      <c r="E16" s="40">
        <v>75</v>
      </c>
      <c r="F16" s="40">
        <v>36</v>
      </c>
      <c r="G16" s="40">
        <v>35</v>
      </c>
      <c r="H16" s="40">
        <v>4</v>
      </c>
      <c r="I16" s="66">
        <v>75</v>
      </c>
      <c r="J16" s="66"/>
      <c r="K16" s="72"/>
      <c r="L16" s="72"/>
      <c r="M16" s="72"/>
      <c r="N16" s="53"/>
    </row>
    <row r="17" spans="1:14" s="16" customFormat="1" x14ac:dyDescent="0.2">
      <c r="A17" s="28" t="s">
        <v>29</v>
      </c>
      <c r="B17" s="29" t="s">
        <v>30</v>
      </c>
      <c r="C17" s="28"/>
      <c r="D17" s="77">
        <f>D18+D28+D40</f>
        <v>60</v>
      </c>
      <c r="E17" s="77">
        <f t="shared" ref="E17:M17" si="1">E18+E28+E40</f>
        <v>1425</v>
      </c>
      <c r="F17" s="77">
        <f t="shared" si="1"/>
        <v>474</v>
      </c>
      <c r="G17" s="77">
        <f t="shared" si="1"/>
        <v>853</v>
      </c>
      <c r="H17" s="77">
        <f t="shared" si="1"/>
        <v>98</v>
      </c>
      <c r="I17" s="77">
        <f t="shared" si="1"/>
        <v>120</v>
      </c>
      <c r="J17" s="77">
        <f t="shared" si="1"/>
        <v>300</v>
      </c>
      <c r="K17" s="77">
        <f t="shared" si="1"/>
        <v>405</v>
      </c>
      <c r="L17" s="77">
        <f t="shared" si="1"/>
        <v>465</v>
      </c>
      <c r="M17" s="77">
        <f t="shared" si="1"/>
        <v>135</v>
      </c>
      <c r="N17" s="53"/>
    </row>
    <row r="18" spans="1:14" s="17" customFormat="1" x14ac:dyDescent="0.2">
      <c r="A18" s="28" t="s">
        <v>31</v>
      </c>
      <c r="B18" s="29" t="s">
        <v>295</v>
      </c>
      <c r="C18" s="28"/>
      <c r="D18" s="77">
        <f>SUM(D19:D27)</f>
        <v>18</v>
      </c>
      <c r="E18" s="77">
        <f t="shared" ref="E18:M18" si="2">SUM(E19:E27)</f>
        <v>360</v>
      </c>
      <c r="F18" s="77">
        <f t="shared" si="2"/>
        <v>151</v>
      </c>
      <c r="G18" s="77">
        <f t="shared" si="2"/>
        <v>180</v>
      </c>
      <c r="H18" s="77">
        <f t="shared" si="2"/>
        <v>29</v>
      </c>
      <c r="I18" s="77">
        <f t="shared" si="2"/>
        <v>120</v>
      </c>
      <c r="J18" s="77">
        <f t="shared" si="2"/>
        <v>120</v>
      </c>
      <c r="K18" s="77">
        <f t="shared" si="2"/>
        <v>120</v>
      </c>
      <c r="L18" s="77">
        <f t="shared" si="2"/>
        <v>0</v>
      </c>
      <c r="M18" s="77">
        <f t="shared" si="2"/>
        <v>0</v>
      </c>
      <c r="N18" s="53"/>
    </row>
    <row r="19" spans="1:14" s="17" customFormat="1" ht="31.5" x14ac:dyDescent="0.2">
      <c r="A19" s="72">
        <v>8</v>
      </c>
      <c r="B19" s="233" t="s">
        <v>33</v>
      </c>
      <c r="C19" s="42" t="s">
        <v>17</v>
      </c>
      <c r="D19" s="234">
        <v>1</v>
      </c>
      <c r="E19" s="234">
        <v>30</v>
      </c>
      <c r="F19" s="234">
        <v>0</v>
      </c>
      <c r="G19" s="234">
        <v>28</v>
      </c>
      <c r="H19" s="234">
        <v>2</v>
      </c>
      <c r="I19" s="37"/>
      <c r="J19" s="72"/>
      <c r="K19" s="72">
        <v>30</v>
      </c>
      <c r="L19" s="72"/>
      <c r="M19" s="72"/>
      <c r="N19" s="61"/>
    </row>
    <row r="20" spans="1:14" s="17" customFormat="1" x14ac:dyDescent="0.2">
      <c r="A20" s="72">
        <v>9</v>
      </c>
      <c r="B20" s="233" t="s">
        <v>296</v>
      </c>
      <c r="C20" s="72" t="s">
        <v>272</v>
      </c>
      <c r="D20" s="234">
        <v>2</v>
      </c>
      <c r="E20" s="234">
        <v>30</v>
      </c>
      <c r="F20" s="234">
        <v>27</v>
      </c>
      <c r="G20" s="234">
        <v>0</v>
      </c>
      <c r="H20" s="234">
        <v>3</v>
      </c>
      <c r="I20" s="72">
        <v>30</v>
      </c>
      <c r="J20" s="72"/>
      <c r="K20" s="72"/>
      <c r="L20" s="72"/>
      <c r="M20" s="72"/>
      <c r="N20" s="53"/>
    </row>
    <row r="21" spans="1:14" s="17" customFormat="1" x14ac:dyDescent="0.2">
      <c r="A21" s="72">
        <v>10</v>
      </c>
      <c r="B21" s="233" t="s">
        <v>297</v>
      </c>
      <c r="C21" s="72" t="s">
        <v>272</v>
      </c>
      <c r="D21" s="234">
        <v>2</v>
      </c>
      <c r="E21" s="234">
        <v>30</v>
      </c>
      <c r="F21" s="234">
        <v>27</v>
      </c>
      <c r="G21" s="234">
        <v>0</v>
      </c>
      <c r="H21" s="234">
        <v>3</v>
      </c>
      <c r="I21" s="72">
        <v>30</v>
      </c>
      <c r="J21" s="72"/>
      <c r="K21" s="72"/>
      <c r="L21" s="72"/>
      <c r="M21" s="72"/>
      <c r="N21" s="61"/>
    </row>
    <row r="22" spans="1:14" s="17" customFormat="1" x14ac:dyDescent="0.2">
      <c r="A22" s="72">
        <v>11</v>
      </c>
      <c r="B22" s="233" t="s">
        <v>298</v>
      </c>
      <c r="C22" s="72" t="s">
        <v>272</v>
      </c>
      <c r="D22" s="234">
        <v>2</v>
      </c>
      <c r="E22" s="234">
        <v>30</v>
      </c>
      <c r="F22" s="234">
        <v>27</v>
      </c>
      <c r="G22" s="234">
        <v>0</v>
      </c>
      <c r="H22" s="234">
        <v>3</v>
      </c>
      <c r="I22" s="72">
        <v>30</v>
      </c>
      <c r="J22" s="72"/>
      <c r="K22" s="72"/>
      <c r="L22" s="72"/>
      <c r="M22" s="72"/>
      <c r="N22" s="61"/>
    </row>
    <row r="23" spans="1:14" s="16" customFormat="1" x14ac:dyDescent="0.2">
      <c r="A23" s="72">
        <v>12</v>
      </c>
      <c r="B23" s="233" t="s">
        <v>429</v>
      </c>
      <c r="C23" s="72" t="s">
        <v>272</v>
      </c>
      <c r="D23" s="234">
        <v>2</v>
      </c>
      <c r="E23" s="234">
        <v>30</v>
      </c>
      <c r="F23" s="234">
        <v>13</v>
      </c>
      <c r="G23" s="234">
        <v>15</v>
      </c>
      <c r="H23" s="234">
        <v>2</v>
      </c>
      <c r="I23" s="72">
        <v>30</v>
      </c>
      <c r="J23" s="72"/>
      <c r="K23" s="72"/>
      <c r="L23" s="72"/>
      <c r="M23" s="72"/>
      <c r="N23" s="61"/>
    </row>
    <row r="24" spans="1:14" s="16" customFormat="1" x14ac:dyDescent="0.2">
      <c r="A24" s="72">
        <v>13</v>
      </c>
      <c r="B24" s="233" t="s">
        <v>441</v>
      </c>
      <c r="C24" s="42" t="s">
        <v>275</v>
      </c>
      <c r="D24" s="234">
        <v>2</v>
      </c>
      <c r="E24" s="234">
        <v>45</v>
      </c>
      <c r="F24" s="234">
        <v>15</v>
      </c>
      <c r="G24" s="234">
        <v>25</v>
      </c>
      <c r="H24" s="234">
        <v>5</v>
      </c>
      <c r="I24" s="37"/>
      <c r="J24" s="72"/>
      <c r="K24" s="72">
        <v>45</v>
      </c>
      <c r="L24" s="72"/>
      <c r="M24" s="72"/>
      <c r="N24" s="61"/>
    </row>
    <row r="25" spans="1:14" s="17" customFormat="1" x14ac:dyDescent="0.2">
      <c r="A25" s="72">
        <v>14</v>
      </c>
      <c r="B25" s="233" t="s">
        <v>442</v>
      </c>
      <c r="C25" s="42" t="s">
        <v>272</v>
      </c>
      <c r="D25" s="234">
        <v>3</v>
      </c>
      <c r="E25" s="234">
        <v>45</v>
      </c>
      <c r="F25" s="234">
        <v>42</v>
      </c>
      <c r="G25" s="234">
        <v>0</v>
      </c>
      <c r="H25" s="234">
        <v>3</v>
      </c>
      <c r="I25" s="37"/>
      <c r="J25" s="72"/>
      <c r="K25" s="72">
        <v>45</v>
      </c>
      <c r="L25" s="72"/>
      <c r="M25" s="72"/>
      <c r="N25" s="61"/>
    </row>
    <row r="26" spans="1:14" s="16" customFormat="1" x14ac:dyDescent="0.2">
      <c r="A26" s="72">
        <v>15</v>
      </c>
      <c r="B26" s="233" t="s">
        <v>548</v>
      </c>
      <c r="C26" s="72" t="s">
        <v>274</v>
      </c>
      <c r="D26" s="234">
        <v>2</v>
      </c>
      <c r="E26" s="234">
        <v>60</v>
      </c>
      <c r="F26" s="234">
        <v>0</v>
      </c>
      <c r="G26" s="234">
        <v>56</v>
      </c>
      <c r="H26" s="234">
        <v>4</v>
      </c>
      <c r="I26" s="37"/>
      <c r="J26" s="72">
        <v>60</v>
      </c>
      <c r="K26" s="72"/>
      <c r="L26" s="72"/>
      <c r="M26" s="72"/>
      <c r="N26" s="61"/>
    </row>
    <row r="27" spans="1:14" s="16" customFormat="1" x14ac:dyDescent="0.2">
      <c r="A27" s="72">
        <v>16</v>
      </c>
      <c r="B27" s="233" t="s">
        <v>563</v>
      </c>
      <c r="C27" s="72" t="s">
        <v>274</v>
      </c>
      <c r="D27" s="234">
        <v>2</v>
      </c>
      <c r="E27" s="234">
        <v>60</v>
      </c>
      <c r="F27" s="234">
        <v>0</v>
      </c>
      <c r="G27" s="234">
        <v>56</v>
      </c>
      <c r="H27" s="234">
        <v>4</v>
      </c>
      <c r="I27" s="37"/>
      <c r="J27" s="72">
        <v>60</v>
      </c>
      <c r="K27" s="72"/>
      <c r="L27" s="72"/>
      <c r="M27" s="72"/>
      <c r="N27" s="61"/>
    </row>
    <row r="28" spans="1:14" s="16" customFormat="1" x14ac:dyDescent="0.2">
      <c r="A28" s="28" t="s">
        <v>42</v>
      </c>
      <c r="B28" s="29" t="s">
        <v>299</v>
      </c>
      <c r="C28" s="28"/>
      <c r="D28" s="77">
        <f>SUM(D29:D39)</f>
        <v>36</v>
      </c>
      <c r="E28" s="77">
        <f t="shared" ref="E28:M28" si="3">SUM(E29:E39)</f>
        <v>975</v>
      </c>
      <c r="F28" s="77">
        <f t="shared" si="3"/>
        <v>239</v>
      </c>
      <c r="G28" s="77">
        <f t="shared" si="3"/>
        <v>673</v>
      </c>
      <c r="H28" s="77">
        <f t="shared" si="3"/>
        <v>63</v>
      </c>
      <c r="I28" s="77">
        <f t="shared" si="3"/>
        <v>0</v>
      </c>
      <c r="J28" s="77">
        <f t="shared" si="3"/>
        <v>180</v>
      </c>
      <c r="K28" s="77">
        <f t="shared" si="3"/>
        <v>285</v>
      </c>
      <c r="L28" s="77">
        <f t="shared" si="3"/>
        <v>375</v>
      </c>
      <c r="M28" s="77">
        <f t="shared" si="3"/>
        <v>135</v>
      </c>
      <c r="N28" s="61"/>
    </row>
    <row r="29" spans="1:14" s="16" customFormat="1" x14ac:dyDescent="0.2">
      <c r="A29" s="72">
        <v>17</v>
      </c>
      <c r="B29" s="233" t="s">
        <v>443</v>
      </c>
      <c r="C29" s="42" t="s">
        <v>272</v>
      </c>
      <c r="D29" s="42">
        <v>2</v>
      </c>
      <c r="E29" s="42">
        <v>30</v>
      </c>
      <c r="F29" s="42">
        <v>20</v>
      </c>
      <c r="G29" s="42">
        <v>8</v>
      </c>
      <c r="H29" s="42">
        <v>2</v>
      </c>
      <c r="I29" s="37"/>
      <c r="J29" s="72">
        <v>30</v>
      </c>
      <c r="K29" s="72"/>
      <c r="L29" s="72"/>
      <c r="M29" s="72"/>
      <c r="N29" s="61"/>
    </row>
    <row r="30" spans="1:14" s="16" customFormat="1" x14ac:dyDescent="0.2">
      <c r="A30" s="72">
        <v>18</v>
      </c>
      <c r="B30" s="233" t="s">
        <v>444</v>
      </c>
      <c r="C30" s="72" t="s">
        <v>275</v>
      </c>
      <c r="D30" s="42">
        <v>2</v>
      </c>
      <c r="E30" s="42">
        <v>45</v>
      </c>
      <c r="F30" s="42">
        <v>15</v>
      </c>
      <c r="G30" s="42">
        <v>28</v>
      </c>
      <c r="H30" s="42">
        <v>2</v>
      </c>
      <c r="I30" s="72"/>
      <c r="J30" s="72">
        <v>45</v>
      </c>
      <c r="K30" s="72"/>
      <c r="L30" s="72"/>
      <c r="M30" s="72"/>
      <c r="N30" s="61"/>
    </row>
    <row r="31" spans="1:14" s="16" customFormat="1" x14ac:dyDescent="0.2">
      <c r="A31" s="72">
        <v>19</v>
      </c>
      <c r="B31" s="233" t="s">
        <v>300</v>
      </c>
      <c r="C31" s="42" t="s">
        <v>275</v>
      </c>
      <c r="D31" s="42">
        <v>5</v>
      </c>
      <c r="E31" s="42">
        <v>105</v>
      </c>
      <c r="F31" s="42">
        <v>45</v>
      </c>
      <c r="G31" s="42">
        <v>55</v>
      </c>
      <c r="H31" s="42">
        <v>5</v>
      </c>
      <c r="I31" s="37"/>
      <c r="J31" s="72">
        <v>105</v>
      </c>
      <c r="K31" s="72"/>
      <c r="L31" s="72"/>
      <c r="M31" s="72"/>
      <c r="N31" s="61"/>
    </row>
    <row r="32" spans="1:14" s="16" customFormat="1" x14ac:dyDescent="0.2">
      <c r="A32" s="72">
        <v>20</v>
      </c>
      <c r="B32" s="233" t="s">
        <v>301</v>
      </c>
      <c r="C32" s="42" t="s">
        <v>275</v>
      </c>
      <c r="D32" s="42">
        <v>5</v>
      </c>
      <c r="E32" s="42">
        <v>105</v>
      </c>
      <c r="F32" s="42">
        <v>45</v>
      </c>
      <c r="G32" s="42">
        <v>55</v>
      </c>
      <c r="H32" s="42">
        <v>5</v>
      </c>
      <c r="I32" s="37"/>
      <c r="J32" s="72"/>
      <c r="K32" s="72">
        <v>105</v>
      </c>
      <c r="L32" s="72"/>
      <c r="M32" s="72"/>
      <c r="N32" s="61"/>
    </row>
    <row r="33" spans="1:14" s="16" customFormat="1" x14ac:dyDescent="0.2">
      <c r="A33" s="72">
        <v>21</v>
      </c>
      <c r="B33" s="233" t="s">
        <v>302</v>
      </c>
      <c r="C33" s="42" t="s">
        <v>275</v>
      </c>
      <c r="D33" s="42">
        <v>3</v>
      </c>
      <c r="E33" s="42">
        <v>60</v>
      </c>
      <c r="F33" s="42">
        <v>30</v>
      </c>
      <c r="G33" s="42">
        <v>27</v>
      </c>
      <c r="H33" s="42">
        <v>3</v>
      </c>
      <c r="I33" s="37"/>
      <c r="J33" s="72"/>
      <c r="K33" s="72">
        <v>60</v>
      </c>
      <c r="L33" s="72"/>
      <c r="M33" s="72"/>
      <c r="N33" s="61"/>
    </row>
    <row r="34" spans="1:14" s="16" customFormat="1" x14ac:dyDescent="0.2">
      <c r="A34" s="72">
        <v>22</v>
      </c>
      <c r="B34" s="233" t="s">
        <v>303</v>
      </c>
      <c r="C34" s="42" t="s">
        <v>275</v>
      </c>
      <c r="D34" s="42">
        <v>5</v>
      </c>
      <c r="E34" s="42">
        <v>120</v>
      </c>
      <c r="F34" s="42">
        <v>30</v>
      </c>
      <c r="G34" s="42">
        <v>85</v>
      </c>
      <c r="H34" s="42">
        <v>5</v>
      </c>
      <c r="I34" s="37"/>
      <c r="J34" s="72"/>
      <c r="K34" s="72">
        <v>120</v>
      </c>
      <c r="L34" s="72"/>
      <c r="M34" s="72"/>
      <c r="N34" s="61"/>
    </row>
    <row r="35" spans="1:14" s="16" customFormat="1" x14ac:dyDescent="0.2">
      <c r="A35" s="72">
        <v>23</v>
      </c>
      <c r="B35" s="233" t="s">
        <v>304</v>
      </c>
      <c r="C35" s="72" t="s">
        <v>272</v>
      </c>
      <c r="D35" s="42">
        <v>2</v>
      </c>
      <c r="E35" s="42">
        <v>30</v>
      </c>
      <c r="F35" s="42">
        <v>26</v>
      </c>
      <c r="G35" s="42">
        <v>0</v>
      </c>
      <c r="H35" s="42">
        <v>4</v>
      </c>
      <c r="I35" s="37"/>
      <c r="J35" s="72"/>
      <c r="K35" s="72"/>
      <c r="L35" s="72">
        <v>30</v>
      </c>
      <c r="M35" s="72"/>
      <c r="N35" s="61"/>
    </row>
    <row r="36" spans="1:14" s="17" customFormat="1" ht="63" x14ac:dyDescent="0.2">
      <c r="A36" s="72">
        <v>24</v>
      </c>
      <c r="B36" s="233" t="s">
        <v>564</v>
      </c>
      <c r="C36" s="72" t="s">
        <v>274</v>
      </c>
      <c r="D36" s="42">
        <v>2</v>
      </c>
      <c r="E36" s="42">
        <v>90</v>
      </c>
      <c r="F36" s="42">
        <v>0</v>
      </c>
      <c r="G36" s="42">
        <v>85</v>
      </c>
      <c r="H36" s="42">
        <v>5</v>
      </c>
      <c r="I36" s="37"/>
      <c r="J36" s="72"/>
      <c r="K36" s="72"/>
      <c r="L36" s="72">
        <v>90</v>
      </c>
      <c r="M36" s="72"/>
      <c r="N36" s="42" t="s">
        <v>704</v>
      </c>
    </row>
    <row r="37" spans="1:14" s="17" customFormat="1" x14ac:dyDescent="0.2">
      <c r="A37" s="72">
        <v>25</v>
      </c>
      <c r="B37" s="233" t="s">
        <v>305</v>
      </c>
      <c r="C37" s="72" t="s">
        <v>272</v>
      </c>
      <c r="D37" s="42">
        <v>2</v>
      </c>
      <c r="E37" s="42">
        <v>30</v>
      </c>
      <c r="F37" s="42">
        <v>28</v>
      </c>
      <c r="G37" s="42">
        <v>0</v>
      </c>
      <c r="H37" s="42">
        <v>2</v>
      </c>
      <c r="I37" s="37"/>
      <c r="J37" s="72"/>
      <c r="K37" s="72"/>
      <c r="L37" s="72">
        <v>30</v>
      </c>
      <c r="M37" s="72"/>
      <c r="N37" s="139"/>
    </row>
    <row r="38" spans="1:14" s="17" customFormat="1" ht="63" x14ac:dyDescent="0.2">
      <c r="A38" s="72">
        <v>26</v>
      </c>
      <c r="B38" s="233" t="s">
        <v>445</v>
      </c>
      <c r="C38" s="72" t="s">
        <v>274</v>
      </c>
      <c r="D38" s="42">
        <v>3</v>
      </c>
      <c r="E38" s="42">
        <v>135</v>
      </c>
      <c r="F38" s="42">
        <v>0</v>
      </c>
      <c r="G38" s="42">
        <v>130</v>
      </c>
      <c r="H38" s="42">
        <v>5</v>
      </c>
      <c r="I38" s="37"/>
      <c r="J38" s="72"/>
      <c r="K38" s="72"/>
      <c r="L38" s="72"/>
      <c r="M38" s="72">
        <v>135</v>
      </c>
      <c r="N38" s="42" t="s">
        <v>704</v>
      </c>
    </row>
    <row r="39" spans="1:14" s="17" customFormat="1" x14ac:dyDescent="0.2">
      <c r="A39" s="72">
        <v>27</v>
      </c>
      <c r="B39" s="233" t="s">
        <v>291</v>
      </c>
      <c r="C39" s="72" t="s">
        <v>274</v>
      </c>
      <c r="D39" s="42">
        <v>5</v>
      </c>
      <c r="E39" s="42">
        <v>225</v>
      </c>
      <c r="F39" s="42">
        <v>0</v>
      </c>
      <c r="G39" s="42">
        <v>200</v>
      </c>
      <c r="H39" s="42">
        <v>25</v>
      </c>
      <c r="I39" s="37"/>
      <c r="J39" s="72"/>
      <c r="K39" s="72"/>
      <c r="L39" s="72">
        <v>225</v>
      </c>
      <c r="M39" s="72"/>
      <c r="N39" s="61"/>
    </row>
    <row r="40" spans="1:14" s="16" customFormat="1" x14ac:dyDescent="0.2">
      <c r="A40" s="28" t="s">
        <v>95</v>
      </c>
      <c r="B40" s="29" t="s">
        <v>306</v>
      </c>
      <c r="C40" s="28"/>
      <c r="D40" s="77">
        <f>D41+D46+D48</f>
        <v>6</v>
      </c>
      <c r="E40" s="77">
        <f t="shared" ref="E40:M40" si="4">E41+E46+E48</f>
        <v>90</v>
      </c>
      <c r="F40" s="77">
        <f t="shared" si="4"/>
        <v>84</v>
      </c>
      <c r="G40" s="77">
        <f t="shared" si="4"/>
        <v>0</v>
      </c>
      <c r="H40" s="77">
        <f t="shared" si="4"/>
        <v>6</v>
      </c>
      <c r="I40" s="77">
        <f t="shared" si="4"/>
        <v>0</v>
      </c>
      <c r="J40" s="77">
        <f t="shared" si="4"/>
        <v>0</v>
      </c>
      <c r="K40" s="77">
        <f t="shared" si="4"/>
        <v>0</v>
      </c>
      <c r="L40" s="77">
        <f t="shared" si="4"/>
        <v>90</v>
      </c>
      <c r="M40" s="77">
        <f t="shared" si="4"/>
        <v>0</v>
      </c>
      <c r="N40" s="61"/>
    </row>
    <row r="41" spans="1:14" s="16" customFormat="1" ht="31.5" x14ac:dyDescent="0.2">
      <c r="A41" s="72">
        <v>28</v>
      </c>
      <c r="B41" s="233" t="s">
        <v>307</v>
      </c>
      <c r="C41" s="72" t="s">
        <v>272</v>
      </c>
      <c r="D41" s="234">
        <v>2</v>
      </c>
      <c r="E41" s="234">
        <v>30</v>
      </c>
      <c r="F41" s="234">
        <v>28</v>
      </c>
      <c r="G41" s="234">
        <v>0</v>
      </c>
      <c r="H41" s="234">
        <v>2</v>
      </c>
      <c r="I41" s="37"/>
      <c r="J41" s="72"/>
      <c r="K41" s="72"/>
      <c r="L41" s="72">
        <v>30</v>
      </c>
      <c r="M41" s="72"/>
      <c r="N41" s="61"/>
    </row>
    <row r="42" spans="1:14" s="17" customFormat="1" x14ac:dyDescent="0.2">
      <c r="A42" s="72">
        <v>29</v>
      </c>
      <c r="B42" s="233" t="s">
        <v>308</v>
      </c>
      <c r="C42" s="72" t="s">
        <v>272</v>
      </c>
      <c r="D42" s="234">
        <v>2</v>
      </c>
      <c r="E42" s="234">
        <v>30</v>
      </c>
      <c r="F42" s="234">
        <v>28</v>
      </c>
      <c r="G42" s="234">
        <v>0</v>
      </c>
      <c r="H42" s="234">
        <v>2</v>
      </c>
      <c r="I42" s="37"/>
      <c r="J42" s="72"/>
      <c r="K42" s="72"/>
      <c r="L42" s="72"/>
      <c r="M42" s="72"/>
      <c r="N42" s="61"/>
    </row>
    <row r="43" spans="1:14" s="17" customFormat="1" ht="31.5" x14ac:dyDescent="0.2">
      <c r="A43" s="72">
        <v>30</v>
      </c>
      <c r="B43" s="233" t="s">
        <v>446</v>
      </c>
      <c r="C43" s="72" t="s">
        <v>274</v>
      </c>
      <c r="D43" s="234">
        <v>2</v>
      </c>
      <c r="E43" s="234">
        <v>30</v>
      </c>
      <c r="F43" s="234">
        <v>0</v>
      </c>
      <c r="G43" s="234">
        <v>28</v>
      </c>
      <c r="H43" s="234">
        <v>2</v>
      </c>
      <c r="I43" s="37"/>
      <c r="J43" s="72"/>
      <c r="K43" s="72"/>
      <c r="L43" s="72"/>
      <c r="M43" s="72"/>
      <c r="N43" s="61"/>
    </row>
    <row r="44" spans="1:14" s="16" customFormat="1" x14ac:dyDescent="0.2">
      <c r="A44" s="72">
        <v>31</v>
      </c>
      <c r="B44" s="233" t="s">
        <v>447</v>
      </c>
      <c r="C44" s="72" t="s">
        <v>272</v>
      </c>
      <c r="D44" s="234">
        <v>2</v>
      </c>
      <c r="E44" s="234">
        <v>30</v>
      </c>
      <c r="F44" s="234">
        <v>5</v>
      </c>
      <c r="G44" s="234">
        <v>23</v>
      </c>
      <c r="H44" s="234">
        <v>2</v>
      </c>
      <c r="I44" s="37"/>
      <c r="J44" s="72"/>
      <c r="K44" s="72"/>
      <c r="L44" s="72"/>
      <c r="M44" s="72"/>
      <c r="N44" s="53"/>
    </row>
    <row r="45" spans="1:14" s="17" customFormat="1" x14ac:dyDescent="0.2">
      <c r="A45" s="72">
        <v>32</v>
      </c>
      <c r="B45" s="233" t="s">
        <v>309</v>
      </c>
      <c r="C45" s="72"/>
      <c r="D45" s="234">
        <v>2</v>
      </c>
      <c r="E45" s="234">
        <v>30</v>
      </c>
      <c r="F45" s="234">
        <v>28</v>
      </c>
      <c r="G45" s="234">
        <v>0</v>
      </c>
      <c r="H45" s="234">
        <v>2</v>
      </c>
      <c r="I45" s="37"/>
      <c r="J45" s="72"/>
      <c r="K45" s="72"/>
      <c r="L45" s="72"/>
      <c r="M45" s="72"/>
      <c r="N45" s="53"/>
    </row>
    <row r="46" spans="1:14" ht="31.5" x14ac:dyDescent="0.25">
      <c r="A46" s="72">
        <v>33</v>
      </c>
      <c r="B46" s="233" t="s">
        <v>310</v>
      </c>
      <c r="C46" s="42" t="s">
        <v>272</v>
      </c>
      <c r="D46" s="234">
        <v>2</v>
      </c>
      <c r="E46" s="234">
        <v>30</v>
      </c>
      <c r="F46" s="234">
        <v>28</v>
      </c>
      <c r="G46" s="234">
        <v>0</v>
      </c>
      <c r="H46" s="234">
        <v>2</v>
      </c>
      <c r="I46" s="37"/>
      <c r="J46" s="72"/>
      <c r="K46" s="72"/>
      <c r="L46" s="72">
        <v>30</v>
      </c>
      <c r="M46" s="72"/>
      <c r="N46" s="53"/>
    </row>
    <row r="47" spans="1:14" ht="31.5" x14ac:dyDescent="0.25">
      <c r="A47" s="72">
        <v>34</v>
      </c>
      <c r="B47" s="233" t="s">
        <v>311</v>
      </c>
      <c r="C47" s="42" t="s">
        <v>272</v>
      </c>
      <c r="D47" s="234">
        <v>2</v>
      </c>
      <c r="E47" s="234">
        <v>30</v>
      </c>
      <c r="F47" s="234">
        <v>28</v>
      </c>
      <c r="G47" s="234">
        <v>0</v>
      </c>
      <c r="H47" s="234">
        <v>2</v>
      </c>
      <c r="I47" s="37"/>
      <c r="J47" s="72"/>
      <c r="K47" s="72"/>
      <c r="L47" s="72"/>
      <c r="M47" s="72"/>
      <c r="N47" s="53"/>
    </row>
    <row r="48" spans="1:14" x14ac:dyDescent="0.25">
      <c r="A48" s="72">
        <v>35</v>
      </c>
      <c r="B48" s="233" t="s">
        <v>448</v>
      </c>
      <c r="C48" s="72" t="s">
        <v>272</v>
      </c>
      <c r="D48" s="234">
        <v>2</v>
      </c>
      <c r="E48" s="234">
        <v>30</v>
      </c>
      <c r="F48" s="234">
        <v>28</v>
      </c>
      <c r="G48" s="234">
        <v>0</v>
      </c>
      <c r="H48" s="234">
        <v>2</v>
      </c>
      <c r="I48" s="37"/>
      <c r="J48" s="72"/>
      <c r="K48" s="72"/>
      <c r="L48" s="72">
        <v>30</v>
      </c>
      <c r="M48" s="72"/>
      <c r="N48" s="53"/>
    </row>
    <row r="49" spans="1:15" ht="18.75" customHeight="1" x14ac:dyDescent="0.25">
      <c r="A49" s="76" t="s">
        <v>60</v>
      </c>
      <c r="B49" s="113" t="s">
        <v>63</v>
      </c>
      <c r="C49" s="76"/>
      <c r="D49" s="76">
        <f>D50</f>
        <v>5</v>
      </c>
      <c r="E49" s="76">
        <f t="shared" ref="E49:M49" si="5">E50</f>
        <v>225</v>
      </c>
      <c r="F49" s="76">
        <f t="shared" si="5"/>
        <v>0</v>
      </c>
      <c r="G49" s="76">
        <f t="shared" si="5"/>
        <v>225</v>
      </c>
      <c r="H49" s="76">
        <f t="shared" si="5"/>
        <v>0</v>
      </c>
      <c r="I49" s="76">
        <f t="shared" si="5"/>
        <v>0</v>
      </c>
      <c r="J49" s="76">
        <f t="shared" si="5"/>
        <v>0</v>
      </c>
      <c r="K49" s="76">
        <f t="shared" si="5"/>
        <v>0</v>
      </c>
      <c r="L49" s="76">
        <f t="shared" si="5"/>
        <v>0</v>
      </c>
      <c r="M49" s="76">
        <f t="shared" si="5"/>
        <v>225</v>
      </c>
      <c r="N49" s="53"/>
    </row>
    <row r="50" spans="1:15" ht="18.75" customHeight="1" x14ac:dyDescent="0.25">
      <c r="A50" s="75">
        <v>36</v>
      </c>
      <c r="B50" s="235" t="s">
        <v>63</v>
      </c>
      <c r="C50" s="75" t="s">
        <v>5</v>
      </c>
      <c r="D50" s="75">
        <v>5</v>
      </c>
      <c r="E50" s="75">
        <v>225</v>
      </c>
      <c r="F50" s="75">
        <v>0</v>
      </c>
      <c r="G50" s="75">
        <v>225</v>
      </c>
      <c r="H50" s="75">
        <v>0</v>
      </c>
      <c r="I50" s="75"/>
      <c r="J50" s="75"/>
      <c r="K50" s="75"/>
      <c r="L50" s="75"/>
      <c r="M50" s="75">
        <v>225</v>
      </c>
      <c r="N50" s="54"/>
    </row>
    <row r="51" spans="1:15" ht="18.75" customHeight="1" x14ac:dyDescent="0.25">
      <c r="A51" s="76" t="s">
        <v>64</v>
      </c>
      <c r="B51" s="113" t="s">
        <v>696</v>
      </c>
      <c r="C51" s="72" t="s">
        <v>275</v>
      </c>
      <c r="D51" s="76">
        <v>5</v>
      </c>
      <c r="E51" s="76">
        <v>150</v>
      </c>
      <c r="F51" s="76">
        <v>0</v>
      </c>
      <c r="G51" s="76">
        <v>150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150</v>
      </c>
      <c r="N51" s="54"/>
      <c r="O51" s="106"/>
    </row>
    <row r="52" spans="1:15" ht="18.75" customHeight="1" x14ac:dyDescent="0.25">
      <c r="A52" s="275" t="s">
        <v>182</v>
      </c>
      <c r="B52" s="276"/>
      <c r="C52" s="28"/>
      <c r="D52" s="77">
        <f>D51+D49+D17+D9</f>
        <v>89</v>
      </c>
      <c r="E52" s="77">
        <f t="shared" ref="E52:M52" si="6">E51+E49+E17+E9</f>
        <v>2235</v>
      </c>
      <c r="F52" s="77">
        <f t="shared" si="6"/>
        <v>631</v>
      </c>
      <c r="G52" s="77">
        <f t="shared" si="6"/>
        <v>1483</v>
      </c>
      <c r="H52" s="77">
        <f t="shared" si="6"/>
        <v>121</v>
      </c>
      <c r="I52" s="77">
        <f t="shared" si="6"/>
        <v>435</v>
      </c>
      <c r="J52" s="77">
        <f t="shared" si="6"/>
        <v>420</v>
      </c>
      <c r="K52" s="77">
        <f t="shared" si="6"/>
        <v>405</v>
      </c>
      <c r="L52" s="77">
        <f t="shared" si="6"/>
        <v>465</v>
      </c>
      <c r="M52" s="77">
        <f t="shared" si="6"/>
        <v>510</v>
      </c>
      <c r="N52" s="141"/>
    </row>
    <row r="53" spans="1:15" x14ac:dyDescent="0.25">
      <c r="A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</row>
    <row r="54" spans="1:15" s="147" customFormat="1" ht="36" customHeight="1" x14ac:dyDescent="0.25">
      <c r="A54" s="261" t="s">
        <v>570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</row>
    <row r="55" spans="1:15" s="147" customFormat="1" ht="39.75" customHeight="1" x14ac:dyDescent="0.25">
      <c r="A55" s="148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</row>
    <row r="56" spans="1:15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55:N55"/>
    <mergeCell ref="N7:N8"/>
    <mergeCell ref="A52:B52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54:N54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D32F-FBE3-4B5D-9804-9C7B047DA97B}">
  <dimension ref="A1:O56"/>
  <sheetViews>
    <sheetView topLeftCell="A5" zoomScaleNormal="100" workbookViewId="0">
      <selection activeCell="A17" sqref="A17:XFD18"/>
    </sheetView>
  </sheetViews>
  <sheetFormatPr defaultColWidth="9" defaultRowHeight="15.75" x14ac:dyDescent="0.25"/>
  <cols>
    <col min="1" max="1" width="4.75" style="107" customWidth="1"/>
    <col min="2" max="2" width="35.75" style="105" customWidth="1"/>
    <col min="3" max="3" width="8.5" style="107" customWidth="1"/>
    <col min="4" max="4" width="7.75" style="107" customWidth="1"/>
    <col min="5" max="5" width="6.875" style="107" customWidth="1"/>
    <col min="6" max="6" width="6.125" style="107" customWidth="1"/>
    <col min="7" max="7" width="6" style="107" customWidth="1"/>
    <col min="8" max="8" width="7.25" style="107" customWidth="1"/>
    <col min="9" max="10" width="8" style="107" customWidth="1"/>
    <col min="11" max="13" width="8" style="108" customWidth="1"/>
    <col min="14" max="14" width="4.75" style="105" customWidth="1"/>
    <col min="15" max="15" width="9" style="105"/>
    <col min="16" max="16" width="18.125" style="105" customWidth="1"/>
    <col min="17" max="16384" width="9" style="105"/>
  </cols>
  <sheetData>
    <row r="1" spans="1:15" s="3" customFormat="1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277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</row>
    <row r="5" spans="1:15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</row>
    <row r="6" spans="1:15" s="7" customFormat="1" ht="23.25" customHeight="1" x14ac:dyDescent="0.2">
      <c r="A6" s="7" t="s">
        <v>312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</row>
    <row r="7" spans="1:15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5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5" s="16" customFormat="1" ht="18.75" customHeight="1" x14ac:dyDescent="0.2">
      <c r="A9" s="12" t="s">
        <v>20</v>
      </c>
      <c r="B9" s="39" t="s">
        <v>21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12"/>
    </row>
    <row r="10" spans="1:15" s="17" customFormat="1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>
        <f>E10</f>
        <v>75</v>
      </c>
      <c r="J10" s="42"/>
      <c r="K10" s="42"/>
      <c r="L10" s="42"/>
      <c r="M10" s="42"/>
      <c r="N10" s="42"/>
    </row>
    <row r="11" spans="1:15" s="17" customFormat="1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>
        <v>75</v>
      </c>
      <c r="J11" s="42"/>
      <c r="K11" s="42"/>
      <c r="L11" s="42"/>
      <c r="M11" s="42"/>
      <c r="N11" s="42"/>
    </row>
    <row r="12" spans="1:15" s="17" customFormat="1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5" s="17" customFormat="1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42"/>
      <c r="L13" s="42"/>
      <c r="M13" s="42"/>
      <c r="N13" s="42"/>
    </row>
    <row r="14" spans="1:15" s="17" customFormat="1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2" t="s">
        <v>26</v>
      </c>
      <c r="L14" s="42"/>
      <c r="M14" s="42"/>
      <c r="N14" s="42"/>
    </row>
    <row r="15" spans="1:15" s="17" customFormat="1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2"/>
      <c r="L15" s="42"/>
      <c r="M15" s="42"/>
      <c r="N15" s="42"/>
    </row>
    <row r="16" spans="1:15" s="17" customFormat="1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2"/>
      <c r="L16" s="42"/>
      <c r="M16" s="42"/>
      <c r="N16" s="42"/>
    </row>
    <row r="17" spans="1:14" s="16" customFormat="1" ht="21" customHeight="1" x14ac:dyDescent="0.2">
      <c r="A17" s="12" t="s">
        <v>29</v>
      </c>
      <c r="B17" s="39" t="s">
        <v>103</v>
      </c>
      <c r="C17" s="12"/>
      <c r="D17" s="12">
        <f t="shared" ref="D17:M17" si="1">D18+D29+D41</f>
        <v>50</v>
      </c>
      <c r="E17" s="12">
        <f t="shared" si="1"/>
        <v>1110</v>
      </c>
      <c r="F17" s="12">
        <f t="shared" si="1"/>
        <v>401</v>
      </c>
      <c r="G17" s="12">
        <f t="shared" si="1"/>
        <v>654</v>
      </c>
      <c r="H17" s="12">
        <f t="shared" si="1"/>
        <v>55</v>
      </c>
      <c r="I17" s="12">
        <f t="shared" si="1"/>
        <v>225</v>
      </c>
      <c r="J17" s="12">
        <f t="shared" si="1"/>
        <v>180</v>
      </c>
      <c r="K17" s="12">
        <f t="shared" si="1"/>
        <v>480</v>
      </c>
      <c r="L17" s="12">
        <f t="shared" si="1"/>
        <v>225</v>
      </c>
      <c r="M17" s="12">
        <f t="shared" si="1"/>
        <v>0</v>
      </c>
      <c r="N17" s="12"/>
    </row>
    <row r="18" spans="1:14" s="17" customFormat="1" ht="21" customHeight="1" x14ac:dyDescent="0.2">
      <c r="A18" s="12" t="s">
        <v>31</v>
      </c>
      <c r="B18" s="39" t="s">
        <v>32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214</v>
      </c>
      <c r="G18" s="12">
        <f t="shared" si="2"/>
        <v>149</v>
      </c>
      <c r="H18" s="12">
        <f t="shared" si="2"/>
        <v>27</v>
      </c>
      <c r="I18" s="12">
        <f t="shared" si="2"/>
        <v>225</v>
      </c>
      <c r="J18" s="12">
        <f t="shared" si="2"/>
        <v>135</v>
      </c>
      <c r="K18" s="12">
        <f t="shared" si="2"/>
        <v>30</v>
      </c>
      <c r="L18" s="12">
        <f t="shared" si="2"/>
        <v>0</v>
      </c>
      <c r="M18" s="12">
        <f t="shared" si="2"/>
        <v>0</v>
      </c>
      <c r="N18" s="12"/>
    </row>
    <row r="19" spans="1:14" s="17" customFormat="1" x14ac:dyDescent="0.2">
      <c r="A19" s="42">
        <v>8</v>
      </c>
      <c r="B19" s="50" t="s">
        <v>429</v>
      </c>
      <c r="C19" s="42" t="s">
        <v>272</v>
      </c>
      <c r="D19" s="42">
        <v>2</v>
      </c>
      <c r="E19" s="42">
        <v>30</v>
      </c>
      <c r="F19" s="42">
        <v>15</v>
      </c>
      <c r="G19" s="42">
        <v>13</v>
      </c>
      <c r="H19" s="42">
        <v>2</v>
      </c>
      <c r="I19" s="42">
        <v>30</v>
      </c>
      <c r="J19" s="42"/>
      <c r="K19" s="42"/>
      <c r="L19" s="42"/>
      <c r="M19" s="42"/>
      <c r="N19" s="42"/>
    </row>
    <row r="20" spans="1:14" s="17" customFormat="1" x14ac:dyDescent="0.2">
      <c r="A20" s="42">
        <v>9</v>
      </c>
      <c r="B20" s="50" t="s">
        <v>435</v>
      </c>
      <c r="C20" s="42" t="s">
        <v>272</v>
      </c>
      <c r="D20" s="42">
        <v>2</v>
      </c>
      <c r="E20" s="42">
        <v>30</v>
      </c>
      <c r="F20" s="42">
        <v>28</v>
      </c>
      <c r="G20" s="42">
        <v>0</v>
      </c>
      <c r="H20" s="42">
        <v>2</v>
      </c>
      <c r="I20" s="42"/>
      <c r="J20" s="42">
        <v>30</v>
      </c>
      <c r="K20" s="42"/>
      <c r="L20" s="42"/>
      <c r="M20" s="42"/>
      <c r="N20" s="42"/>
    </row>
    <row r="21" spans="1:14" s="17" customFormat="1" x14ac:dyDescent="0.2">
      <c r="A21" s="42">
        <v>10</v>
      </c>
      <c r="B21" s="50" t="s">
        <v>279</v>
      </c>
      <c r="C21" s="42" t="s">
        <v>272</v>
      </c>
      <c r="D21" s="42">
        <v>2</v>
      </c>
      <c r="E21" s="42">
        <v>30</v>
      </c>
      <c r="F21" s="42">
        <v>15</v>
      </c>
      <c r="G21" s="42">
        <v>13</v>
      </c>
      <c r="H21" s="42">
        <v>2</v>
      </c>
      <c r="I21" s="42"/>
      <c r="J21" s="42">
        <v>30</v>
      </c>
      <c r="K21" s="42"/>
      <c r="L21" s="42"/>
      <c r="M21" s="42"/>
      <c r="N21" s="42"/>
    </row>
    <row r="22" spans="1:14" s="17" customFormat="1" x14ac:dyDescent="0.2">
      <c r="A22" s="42">
        <v>11</v>
      </c>
      <c r="B22" s="50" t="s">
        <v>280</v>
      </c>
      <c r="C22" s="42" t="s">
        <v>272</v>
      </c>
      <c r="D22" s="42">
        <v>3</v>
      </c>
      <c r="E22" s="42">
        <v>45</v>
      </c>
      <c r="F22" s="42">
        <v>30</v>
      </c>
      <c r="G22" s="42">
        <v>13</v>
      </c>
      <c r="H22" s="42">
        <v>2</v>
      </c>
      <c r="I22" s="42">
        <v>45</v>
      </c>
      <c r="J22" s="42"/>
      <c r="K22" s="42"/>
      <c r="L22" s="42"/>
      <c r="M22" s="42"/>
      <c r="N22" s="42"/>
    </row>
    <row r="23" spans="1:14" s="16" customFormat="1" x14ac:dyDescent="0.2">
      <c r="A23" s="42">
        <v>12</v>
      </c>
      <c r="B23" s="50" t="s">
        <v>297</v>
      </c>
      <c r="C23" s="42" t="s">
        <v>272</v>
      </c>
      <c r="D23" s="42">
        <v>2</v>
      </c>
      <c r="E23" s="42">
        <v>30</v>
      </c>
      <c r="F23" s="42">
        <v>28</v>
      </c>
      <c r="G23" s="42">
        <v>0</v>
      </c>
      <c r="H23" s="42">
        <v>2</v>
      </c>
      <c r="I23" s="42">
        <v>30</v>
      </c>
      <c r="J23" s="42"/>
      <c r="K23" s="42"/>
      <c r="L23" s="42"/>
      <c r="M23" s="42"/>
      <c r="N23" s="42"/>
    </row>
    <row r="24" spans="1:14" s="16" customFormat="1" x14ac:dyDescent="0.2">
      <c r="A24" s="42">
        <v>13</v>
      </c>
      <c r="B24" s="50" t="s">
        <v>548</v>
      </c>
      <c r="C24" s="42" t="s">
        <v>274</v>
      </c>
      <c r="D24" s="42">
        <v>2</v>
      </c>
      <c r="E24" s="42">
        <v>60</v>
      </c>
      <c r="F24" s="42">
        <v>0</v>
      </c>
      <c r="G24" s="42">
        <v>55</v>
      </c>
      <c r="H24" s="42">
        <v>5</v>
      </c>
      <c r="I24" s="42">
        <v>60</v>
      </c>
      <c r="J24" s="42"/>
      <c r="K24" s="42"/>
      <c r="L24" s="42"/>
      <c r="M24" s="42"/>
      <c r="N24" s="42"/>
    </row>
    <row r="25" spans="1:14" s="17" customFormat="1" x14ac:dyDescent="0.2">
      <c r="A25" s="42">
        <v>14</v>
      </c>
      <c r="B25" s="50" t="s">
        <v>282</v>
      </c>
      <c r="C25" s="42" t="s">
        <v>272</v>
      </c>
      <c r="D25" s="42">
        <v>2</v>
      </c>
      <c r="E25" s="42">
        <v>30</v>
      </c>
      <c r="F25" s="42">
        <v>28</v>
      </c>
      <c r="G25" s="42">
        <v>0</v>
      </c>
      <c r="H25" s="42">
        <v>2</v>
      </c>
      <c r="I25" s="42"/>
      <c r="J25" s="42"/>
      <c r="K25" s="42">
        <v>30</v>
      </c>
      <c r="L25" s="42"/>
      <c r="M25" s="42"/>
      <c r="N25" s="42"/>
    </row>
    <row r="26" spans="1:14" s="16" customFormat="1" x14ac:dyDescent="0.2">
      <c r="A26" s="42">
        <v>15</v>
      </c>
      <c r="B26" s="50" t="s">
        <v>558</v>
      </c>
      <c r="C26" s="42" t="s">
        <v>274</v>
      </c>
      <c r="D26" s="42">
        <v>2</v>
      </c>
      <c r="E26" s="42">
        <v>60</v>
      </c>
      <c r="F26" s="42"/>
      <c r="G26" s="42">
        <v>55</v>
      </c>
      <c r="H26" s="42">
        <v>5</v>
      </c>
      <c r="I26" s="42">
        <v>60</v>
      </c>
      <c r="J26" s="42"/>
      <c r="K26" s="42"/>
      <c r="L26" s="42"/>
      <c r="M26" s="42"/>
      <c r="N26" s="42"/>
    </row>
    <row r="27" spans="1:14" s="16" customFormat="1" x14ac:dyDescent="0.2">
      <c r="A27" s="42">
        <v>16</v>
      </c>
      <c r="B27" s="50" t="s">
        <v>283</v>
      </c>
      <c r="C27" s="42" t="s">
        <v>272</v>
      </c>
      <c r="D27" s="42">
        <v>2</v>
      </c>
      <c r="E27" s="42">
        <v>30</v>
      </c>
      <c r="F27" s="42">
        <v>28</v>
      </c>
      <c r="G27" s="42">
        <v>0</v>
      </c>
      <c r="H27" s="42">
        <v>2</v>
      </c>
      <c r="I27" s="42"/>
      <c r="J27" s="42">
        <v>30</v>
      </c>
      <c r="K27" s="42"/>
      <c r="L27" s="42"/>
      <c r="M27" s="42"/>
      <c r="N27" s="42"/>
    </row>
    <row r="28" spans="1:14" s="16" customFormat="1" x14ac:dyDescent="0.2">
      <c r="A28" s="42">
        <v>17</v>
      </c>
      <c r="B28" s="50" t="s">
        <v>284</v>
      </c>
      <c r="C28" s="42" t="s">
        <v>272</v>
      </c>
      <c r="D28" s="42">
        <v>3</v>
      </c>
      <c r="E28" s="42">
        <v>45</v>
      </c>
      <c r="F28" s="42">
        <v>42</v>
      </c>
      <c r="G28" s="42">
        <v>0</v>
      </c>
      <c r="H28" s="42">
        <v>3</v>
      </c>
      <c r="I28" s="42"/>
      <c r="J28" s="42">
        <v>45</v>
      </c>
      <c r="K28" s="42"/>
      <c r="L28" s="42"/>
      <c r="M28" s="42"/>
      <c r="N28" s="42"/>
    </row>
    <row r="29" spans="1:14" s="16" customFormat="1" x14ac:dyDescent="0.2">
      <c r="A29" s="12" t="s">
        <v>42</v>
      </c>
      <c r="B29" s="39" t="s">
        <v>43</v>
      </c>
      <c r="C29" s="12"/>
      <c r="D29" s="12">
        <f t="shared" ref="D29:M29" si="3">SUM(D30:D40)</f>
        <v>24</v>
      </c>
      <c r="E29" s="12">
        <f t="shared" si="3"/>
        <v>645</v>
      </c>
      <c r="F29" s="12">
        <f t="shared" si="3"/>
        <v>144</v>
      </c>
      <c r="G29" s="12">
        <f t="shared" si="3"/>
        <v>477</v>
      </c>
      <c r="H29" s="12">
        <f t="shared" si="3"/>
        <v>24</v>
      </c>
      <c r="I29" s="12">
        <f t="shared" si="3"/>
        <v>0</v>
      </c>
      <c r="J29" s="12">
        <f t="shared" si="3"/>
        <v>45</v>
      </c>
      <c r="K29" s="12">
        <f t="shared" si="3"/>
        <v>450</v>
      </c>
      <c r="L29" s="12">
        <f t="shared" si="3"/>
        <v>150</v>
      </c>
      <c r="M29" s="12">
        <f t="shared" si="3"/>
        <v>0</v>
      </c>
      <c r="N29" s="12"/>
    </row>
    <row r="30" spans="1:14" s="16" customFormat="1" x14ac:dyDescent="0.2">
      <c r="A30" s="42">
        <v>18</v>
      </c>
      <c r="B30" s="50" t="s">
        <v>290</v>
      </c>
      <c r="C30" s="42" t="s">
        <v>272</v>
      </c>
      <c r="D30" s="42">
        <v>2</v>
      </c>
      <c r="E30" s="42">
        <v>30</v>
      </c>
      <c r="F30" s="42">
        <v>28</v>
      </c>
      <c r="G30" s="42">
        <v>0</v>
      </c>
      <c r="H30" s="42">
        <v>2</v>
      </c>
      <c r="I30" s="42"/>
      <c r="J30" s="42"/>
      <c r="K30" s="42">
        <v>30</v>
      </c>
      <c r="L30" s="42"/>
      <c r="M30" s="42"/>
      <c r="N30" s="42"/>
    </row>
    <row r="31" spans="1:14" s="16" customFormat="1" x14ac:dyDescent="0.2">
      <c r="A31" s="42">
        <v>19</v>
      </c>
      <c r="B31" s="50" t="s">
        <v>559</v>
      </c>
      <c r="C31" s="42" t="s">
        <v>274</v>
      </c>
      <c r="D31" s="42">
        <v>2</v>
      </c>
      <c r="E31" s="42">
        <v>60</v>
      </c>
      <c r="F31" s="42" t="s">
        <v>286</v>
      </c>
      <c r="G31" s="42">
        <v>56</v>
      </c>
      <c r="H31" s="42">
        <v>4</v>
      </c>
      <c r="I31" s="42"/>
      <c r="J31" s="42"/>
      <c r="K31" s="42">
        <v>60</v>
      </c>
      <c r="L31" s="42"/>
      <c r="M31" s="42"/>
      <c r="N31" s="42"/>
    </row>
    <row r="32" spans="1:14" s="16" customFormat="1" x14ac:dyDescent="0.2">
      <c r="A32" s="42">
        <v>20</v>
      </c>
      <c r="B32" s="50" t="s">
        <v>288</v>
      </c>
      <c r="C32" s="42" t="s">
        <v>272</v>
      </c>
      <c r="D32" s="42">
        <v>2</v>
      </c>
      <c r="E32" s="42">
        <v>30</v>
      </c>
      <c r="F32" s="42">
        <v>28</v>
      </c>
      <c r="G32" s="42">
        <v>0</v>
      </c>
      <c r="H32" s="42">
        <v>2</v>
      </c>
      <c r="I32" s="42"/>
      <c r="J32" s="42"/>
      <c r="K32" s="42">
        <v>30</v>
      </c>
      <c r="L32" s="42"/>
      <c r="M32" s="42"/>
      <c r="N32" s="42"/>
    </row>
    <row r="33" spans="1:14" s="16" customFormat="1" x14ac:dyDescent="0.2">
      <c r="A33" s="42">
        <v>21</v>
      </c>
      <c r="B33" s="50" t="s">
        <v>560</v>
      </c>
      <c r="C33" s="42" t="s">
        <v>274</v>
      </c>
      <c r="D33" s="42">
        <v>2</v>
      </c>
      <c r="E33" s="42">
        <v>60</v>
      </c>
      <c r="F33" s="42" t="s">
        <v>286</v>
      </c>
      <c r="G33" s="42">
        <v>56</v>
      </c>
      <c r="H33" s="42">
        <v>4</v>
      </c>
      <c r="I33" s="42"/>
      <c r="J33" s="42"/>
      <c r="K33" s="42">
        <v>60</v>
      </c>
      <c r="L33" s="42"/>
      <c r="M33" s="42"/>
      <c r="N33" s="42"/>
    </row>
    <row r="34" spans="1:14" s="16" customFormat="1" x14ac:dyDescent="0.2">
      <c r="A34" s="42">
        <v>22</v>
      </c>
      <c r="B34" s="50" t="s">
        <v>561</v>
      </c>
      <c r="C34" s="42" t="s">
        <v>275</v>
      </c>
      <c r="D34" s="90">
        <v>2</v>
      </c>
      <c r="E34" s="90">
        <v>45</v>
      </c>
      <c r="F34" s="90">
        <v>15</v>
      </c>
      <c r="G34" s="90">
        <v>28</v>
      </c>
      <c r="H34" s="90">
        <v>2</v>
      </c>
      <c r="I34" s="75"/>
      <c r="J34" s="75">
        <v>45</v>
      </c>
      <c r="K34" s="42"/>
      <c r="L34" s="42"/>
      <c r="M34" s="42"/>
      <c r="N34" s="42"/>
    </row>
    <row r="35" spans="1:14" s="16" customFormat="1" x14ac:dyDescent="0.2">
      <c r="A35" s="42">
        <v>23</v>
      </c>
      <c r="B35" s="50" t="s">
        <v>289</v>
      </c>
      <c r="C35" s="42" t="s">
        <v>272</v>
      </c>
      <c r="D35" s="42">
        <v>2</v>
      </c>
      <c r="E35" s="42">
        <v>30</v>
      </c>
      <c r="F35" s="42">
        <v>28</v>
      </c>
      <c r="G35" s="42">
        <v>0</v>
      </c>
      <c r="H35" s="42">
        <v>2</v>
      </c>
      <c r="I35" s="42"/>
      <c r="J35" s="42"/>
      <c r="K35" s="42"/>
      <c r="L35" s="42">
        <v>30</v>
      </c>
      <c r="M35" s="42"/>
      <c r="N35" s="42"/>
    </row>
    <row r="36" spans="1:14" s="17" customFormat="1" x14ac:dyDescent="0.2">
      <c r="A36" s="42">
        <v>24</v>
      </c>
      <c r="B36" s="50" t="s">
        <v>562</v>
      </c>
      <c r="C36" s="42" t="s">
        <v>274</v>
      </c>
      <c r="D36" s="42">
        <v>2</v>
      </c>
      <c r="E36" s="42">
        <v>45</v>
      </c>
      <c r="F36" s="42">
        <v>15</v>
      </c>
      <c r="G36" s="42">
        <v>28</v>
      </c>
      <c r="H36" s="42">
        <v>2</v>
      </c>
      <c r="I36" s="42"/>
      <c r="J36" s="42"/>
      <c r="K36" s="42">
        <v>45</v>
      </c>
      <c r="L36" s="42"/>
      <c r="M36" s="42"/>
      <c r="N36" s="42"/>
    </row>
    <row r="37" spans="1:14" s="17" customFormat="1" x14ac:dyDescent="0.2">
      <c r="A37" s="42">
        <v>25</v>
      </c>
      <c r="B37" s="50" t="s">
        <v>186</v>
      </c>
      <c r="C37" s="42" t="s">
        <v>274</v>
      </c>
      <c r="D37" s="42">
        <v>1</v>
      </c>
      <c r="E37" s="42">
        <v>30</v>
      </c>
      <c r="F37" s="42">
        <v>0</v>
      </c>
      <c r="G37" s="42">
        <v>28</v>
      </c>
      <c r="H37" s="42">
        <v>2</v>
      </c>
      <c r="I37" s="42"/>
      <c r="J37" s="42"/>
      <c r="K37" s="42"/>
      <c r="L37" s="42">
        <v>30</v>
      </c>
      <c r="M37" s="42"/>
      <c r="N37" s="42"/>
    </row>
    <row r="38" spans="1:14" s="17" customFormat="1" x14ac:dyDescent="0.2">
      <c r="A38" s="42">
        <v>26</v>
      </c>
      <c r="B38" s="50" t="s">
        <v>554</v>
      </c>
      <c r="C38" s="42" t="s">
        <v>274</v>
      </c>
      <c r="D38" s="42">
        <v>2</v>
      </c>
      <c r="E38" s="42">
        <v>45</v>
      </c>
      <c r="F38" s="42">
        <v>15</v>
      </c>
      <c r="G38" s="42">
        <v>28</v>
      </c>
      <c r="H38" s="42">
        <v>2</v>
      </c>
      <c r="I38" s="42"/>
      <c r="J38" s="42"/>
      <c r="K38" s="42"/>
      <c r="L38" s="42">
        <v>45</v>
      </c>
      <c r="M38" s="42"/>
      <c r="N38" s="42"/>
    </row>
    <row r="39" spans="1:14" s="17" customFormat="1" x14ac:dyDescent="0.2">
      <c r="A39" s="42">
        <v>27</v>
      </c>
      <c r="B39" s="50" t="s">
        <v>436</v>
      </c>
      <c r="C39" s="42" t="s">
        <v>275</v>
      </c>
      <c r="D39" s="42">
        <v>2</v>
      </c>
      <c r="E39" s="42">
        <v>45</v>
      </c>
      <c r="F39" s="42">
        <v>15</v>
      </c>
      <c r="G39" s="42">
        <v>28</v>
      </c>
      <c r="H39" s="42">
        <v>2</v>
      </c>
      <c r="I39" s="42"/>
      <c r="J39" s="42"/>
      <c r="K39" s="42"/>
      <c r="L39" s="42">
        <v>45</v>
      </c>
      <c r="M39" s="42"/>
      <c r="N39" s="42"/>
    </row>
    <row r="40" spans="1:14" s="16" customFormat="1" x14ac:dyDescent="0.2">
      <c r="A40" s="42">
        <v>28</v>
      </c>
      <c r="B40" s="50" t="s">
        <v>291</v>
      </c>
      <c r="C40" s="42" t="s">
        <v>274</v>
      </c>
      <c r="D40" s="42">
        <v>5</v>
      </c>
      <c r="E40" s="42">
        <v>225</v>
      </c>
      <c r="F40" s="42" t="s">
        <v>285</v>
      </c>
      <c r="G40" s="42">
        <v>225</v>
      </c>
      <c r="H40" s="42" t="s">
        <v>286</v>
      </c>
      <c r="I40" s="42"/>
      <c r="J40" s="42"/>
      <c r="K40" s="42">
        <v>225</v>
      </c>
      <c r="L40" s="42"/>
      <c r="M40" s="42"/>
      <c r="N40" s="42"/>
    </row>
    <row r="41" spans="1:14" s="16" customFormat="1" x14ac:dyDescent="0.2">
      <c r="A41" s="12" t="s">
        <v>95</v>
      </c>
      <c r="B41" s="39" t="s">
        <v>437</v>
      </c>
      <c r="C41" s="12"/>
      <c r="D41" s="12">
        <f>D42+D44</f>
        <v>4</v>
      </c>
      <c r="E41" s="12">
        <f t="shared" ref="E41:M41" si="4">E42+E44</f>
        <v>75</v>
      </c>
      <c r="F41" s="12">
        <f t="shared" si="4"/>
        <v>43</v>
      </c>
      <c r="G41" s="12">
        <f t="shared" si="4"/>
        <v>28</v>
      </c>
      <c r="H41" s="12">
        <f t="shared" si="4"/>
        <v>4</v>
      </c>
      <c r="I41" s="12">
        <f t="shared" si="4"/>
        <v>0</v>
      </c>
      <c r="J41" s="12">
        <f t="shared" si="4"/>
        <v>0</v>
      </c>
      <c r="K41" s="12">
        <f t="shared" si="4"/>
        <v>0</v>
      </c>
      <c r="L41" s="12">
        <f t="shared" si="4"/>
        <v>75</v>
      </c>
      <c r="M41" s="12">
        <f t="shared" si="4"/>
        <v>0</v>
      </c>
      <c r="N41" s="12"/>
    </row>
    <row r="42" spans="1:14" s="17" customFormat="1" x14ac:dyDescent="0.2">
      <c r="A42" s="42">
        <v>29</v>
      </c>
      <c r="B42" s="50" t="s">
        <v>432</v>
      </c>
      <c r="C42" s="42" t="s">
        <v>274</v>
      </c>
      <c r="D42" s="42">
        <v>2</v>
      </c>
      <c r="E42" s="42">
        <v>45</v>
      </c>
      <c r="F42" s="42">
        <v>15</v>
      </c>
      <c r="G42" s="42">
        <v>28</v>
      </c>
      <c r="H42" s="42">
        <v>2</v>
      </c>
      <c r="I42" s="42"/>
      <c r="J42" s="42"/>
      <c r="K42" s="42"/>
      <c r="L42" s="42">
        <v>45</v>
      </c>
      <c r="M42" s="42"/>
      <c r="N42" s="42"/>
    </row>
    <row r="43" spans="1:14" s="17" customFormat="1" x14ac:dyDescent="0.2">
      <c r="A43" s="42">
        <v>30</v>
      </c>
      <c r="B43" s="50" t="s">
        <v>434</v>
      </c>
      <c r="C43" s="42"/>
      <c r="D43" s="42">
        <v>2</v>
      </c>
      <c r="E43" s="42">
        <v>45</v>
      </c>
      <c r="F43" s="42">
        <v>15</v>
      </c>
      <c r="G43" s="42">
        <v>28</v>
      </c>
      <c r="H43" s="42">
        <v>2</v>
      </c>
      <c r="I43" s="42"/>
      <c r="J43" s="42"/>
      <c r="K43" s="42"/>
      <c r="L43" s="42"/>
      <c r="M43" s="42"/>
      <c r="N43" s="42"/>
    </row>
    <row r="44" spans="1:14" s="16" customFormat="1" x14ac:dyDescent="0.2">
      <c r="A44" s="42">
        <v>31</v>
      </c>
      <c r="B44" s="50" t="s">
        <v>292</v>
      </c>
      <c r="C44" s="42" t="s">
        <v>272</v>
      </c>
      <c r="D44" s="42">
        <v>2</v>
      </c>
      <c r="E44" s="42">
        <v>30</v>
      </c>
      <c r="F44" s="42">
        <v>28</v>
      </c>
      <c r="G44" s="42">
        <v>0</v>
      </c>
      <c r="H44" s="42">
        <v>2</v>
      </c>
      <c r="I44" s="42"/>
      <c r="J44" s="42"/>
      <c r="K44" s="42"/>
      <c r="L44" s="42">
        <v>30</v>
      </c>
      <c r="M44" s="42"/>
      <c r="N44" s="42"/>
    </row>
    <row r="45" spans="1:14" s="17" customFormat="1" ht="31.5" customHeight="1" x14ac:dyDescent="0.2">
      <c r="A45" s="42">
        <v>32</v>
      </c>
      <c r="B45" s="50" t="s">
        <v>293</v>
      </c>
      <c r="C45" s="42"/>
      <c r="D45" s="42">
        <v>2</v>
      </c>
      <c r="E45" s="42">
        <v>30</v>
      </c>
      <c r="F45" s="42">
        <v>28</v>
      </c>
      <c r="G45" s="42">
        <v>0</v>
      </c>
      <c r="H45" s="42">
        <v>2</v>
      </c>
      <c r="I45" s="42"/>
      <c r="J45" s="42"/>
      <c r="K45" s="42"/>
      <c r="L45" s="42"/>
      <c r="M45" s="42"/>
      <c r="N45" s="42"/>
    </row>
    <row r="46" spans="1:14" ht="18.75" customHeight="1" x14ac:dyDescent="0.25">
      <c r="A46" s="12" t="s">
        <v>60</v>
      </c>
      <c r="B46" s="39" t="s">
        <v>63</v>
      </c>
      <c r="C46" s="12"/>
      <c r="D46" s="12">
        <f t="shared" ref="D46:M46" si="5">D47</f>
        <v>5</v>
      </c>
      <c r="E46" s="12">
        <f t="shared" si="5"/>
        <v>225</v>
      </c>
      <c r="F46" s="12">
        <f t="shared" si="5"/>
        <v>0</v>
      </c>
      <c r="G46" s="12">
        <f t="shared" si="5"/>
        <v>225</v>
      </c>
      <c r="H46" s="12">
        <f t="shared" si="5"/>
        <v>0</v>
      </c>
      <c r="I46" s="12">
        <f t="shared" si="5"/>
        <v>0</v>
      </c>
      <c r="J46" s="12">
        <f t="shared" si="5"/>
        <v>0</v>
      </c>
      <c r="K46" s="12">
        <f t="shared" si="5"/>
        <v>0</v>
      </c>
      <c r="L46" s="12">
        <f t="shared" si="5"/>
        <v>0</v>
      </c>
      <c r="M46" s="12">
        <f t="shared" si="5"/>
        <v>225</v>
      </c>
      <c r="N46" s="12"/>
    </row>
    <row r="47" spans="1:14" ht="18.75" customHeight="1" x14ac:dyDescent="0.25">
      <c r="A47" s="42">
        <v>33</v>
      </c>
      <c r="B47" s="50" t="s">
        <v>276</v>
      </c>
      <c r="C47" s="42" t="s">
        <v>5</v>
      </c>
      <c r="D47" s="42">
        <v>5</v>
      </c>
      <c r="E47" s="42">
        <v>225</v>
      </c>
      <c r="F47" s="42">
        <v>0</v>
      </c>
      <c r="G47" s="42">
        <v>225</v>
      </c>
      <c r="H47" s="42">
        <v>0</v>
      </c>
      <c r="I47" s="42"/>
      <c r="J47" s="42"/>
      <c r="K47" s="42"/>
      <c r="L47" s="42"/>
      <c r="M47" s="42">
        <v>225</v>
      </c>
      <c r="N47" s="42"/>
    </row>
    <row r="48" spans="1:14" ht="18.75" customHeight="1" x14ac:dyDescent="0.25">
      <c r="A48" s="12" t="s">
        <v>64</v>
      </c>
      <c r="B48" s="39" t="s">
        <v>696</v>
      </c>
      <c r="C48" s="42" t="s">
        <v>275</v>
      </c>
      <c r="D48" s="12">
        <v>5</v>
      </c>
      <c r="E48" s="12">
        <v>150</v>
      </c>
      <c r="F48" s="12">
        <v>0</v>
      </c>
      <c r="G48" s="12">
        <v>150</v>
      </c>
      <c r="H48" s="12">
        <v>0</v>
      </c>
      <c r="I48" s="12"/>
      <c r="J48" s="12"/>
      <c r="K48" s="12"/>
      <c r="L48" s="12"/>
      <c r="M48" s="12">
        <v>150</v>
      </c>
      <c r="N48" s="12"/>
    </row>
    <row r="49" spans="1:14" ht="18.75" customHeight="1" x14ac:dyDescent="0.25">
      <c r="A49" s="259" t="s">
        <v>15</v>
      </c>
      <c r="B49" s="259"/>
      <c r="C49" s="12"/>
      <c r="D49" s="12">
        <f t="shared" ref="D49:M49" si="6">D48+D46+D17+D9</f>
        <v>79</v>
      </c>
      <c r="E49" s="12">
        <f t="shared" si="6"/>
        <v>1920</v>
      </c>
      <c r="F49" s="12">
        <f t="shared" si="6"/>
        <v>558</v>
      </c>
      <c r="G49" s="12">
        <f t="shared" si="6"/>
        <v>1284</v>
      </c>
      <c r="H49" s="12">
        <f t="shared" si="6"/>
        <v>78</v>
      </c>
      <c r="I49" s="12">
        <f t="shared" si="6"/>
        <v>540</v>
      </c>
      <c r="J49" s="12">
        <f t="shared" si="6"/>
        <v>300</v>
      </c>
      <c r="K49" s="12">
        <f t="shared" si="6"/>
        <v>480</v>
      </c>
      <c r="L49" s="12">
        <f t="shared" si="6"/>
        <v>225</v>
      </c>
      <c r="M49" s="12">
        <f t="shared" si="6"/>
        <v>375</v>
      </c>
      <c r="N49" s="12"/>
    </row>
    <row r="50" spans="1:14" x14ac:dyDescent="0.25">
      <c r="A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4" s="147" customFormat="1" ht="42" customHeight="1" x14ac:dyDescent="0.25">
      <c r="A51" s="261" t="s">
        <v>570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</row>
    <row r="52" spans="1:14" s="147" customFormat="1" ht="39.75" customHeight="1" x14ac:dyDescent="0.25">
      <c r="A52" s="14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</row>
    <row r="56" spans="1:14" x14ac:dyDescent="0.25">
      <c r="K56" s="108" t="s">
        <v>26</v>
      </c>
    </row>
  </sheetData>
  <mergeCells count="14">
    <mergeCell ref="A1:H1"/>
    <mergeCell ref="A2:H2"/>
    <mergeCell ref="A3:H3"/>
    <mergeCell ref="A4:M4"/>
    <mergeCell ref="A5:M5"/>
    <mergeCell ref="A51:N51"/>
    <mergeCell ref="B52:N52"/>
    <mergeCell ref="A7:A8"/>
    <mergeCell ref="B7:B8"/>
    <mergeCell ref="D7:D8"/>
    <mergeCell ref="E7:H7"/>
    <mergeCell ref="A49:B49"/>
    <mergeCell ref="C7:C8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BB65-8349-4F10-9D12-895C029820BF}">
  <dimension ref="A1:O60"/>
  <sheetViews>
    <sheetView topLeftCell="A4" zoomScaleNormal="100" workbookViewId="0">
      <selection activeCell="Q20" sqref="Q20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5" width="9" style="20"/>
    <col min="16" max="16" width="18.125" style="20" customWidth="1"/>
    <col min="17" max="16384" width="9" style="20"/>
  </cols>
  <sheetData>
    <row r="1" spans="1:15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277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</row>
    <row r="5" spans="1:15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</row>
    <row r="6" spans="1:15" s="7" customFormat="1" ht="23.25" customHeight="1" x14ac:dyDescent="0.2">
      <c r="A6" s="7" t="s">
        <v>313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</row>
    <row r="7" spans="1:15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5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5" s="16" customFormat="1" ht="15.75" x14ac:dyDescent="0.2">
      <c r="A9" s="12" t="s">
        <v>20</v>
      </c>
      <c r="B9" s="39" t="s">
        <v>21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12"/>
    </row>
    <row r="10" spans="1:15" s="17" customFormat="1" ht="15.75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>
        <f>E10</f>
        <v>75</v>
      </c>
      <c r="J10" s="42"/>
      <c r="K10" s="42"/>
      <c r="L10" s="42"/>
      <c r="M10" s="42"/>
      <c r="N10" s="42"/>
    </row>
    <row r="11" spans="1:15" s="17" customFormat="1" ht="15.75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>
        <v>75</v>
      </c>
      <c r="J11" s="42"/>
      <c r="K11" s="42"/>
      <c r="L11" s="42"/>
      <c r="M11" s="42"/>
      <c r="N11" s="42"/>
    </row>
    <row r="12" spans="1:15" s="17" customFormat="1" ht="15.75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5" s="17" customFormat="1" ht="15.75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42"/>
      <c r="L13" s="42"/>
      <c r="M13" s="42"/>
      <c r="N13" s="42"/>
    </row>
    <row r="14" spans="1:15" s="17" customFormat="1" ht="15.75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2" t="s">
        <v>26</v>
      </c>
      <c r="L14" s="42"/>
      <c r="M14" s="42"/>
      <c r="N14" s="42"/>
    </row>
    <row r="15" spans="1:15" s="17" customFormat="1" ht="15.75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2"/>
      <c r="L15" s="42"/>
      <c r="M15" s="42"/>
      <c r="N15" s="42"/>
    </row>
    <row r="16" spans="1:15" s="17" customFormat="1" ht="15.75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2"/>
      <c r="L16" s="42"/>
      <c r="M16" s="42"/>
      <c r="N16" s="42"/>
    </row>
    <row r="17" spans="1:14" s="16" customFormat="1" ht="15.75" x14ac:dyDescent="0.2">
      <c r="A17" s="12" t="s">
        <v>29</v>
      </c>
      <c r="B17" s="39" t="s">
        <v>103</v>
      </c>
      <c r="C17" s="12"/>
      <c r="D17" s="12">
        <f t="shared" ref="D17:M17" si="1">D18+D29+D41</f>
        <v>50</v>
      </c>
      <c r="E17" s="12">
        <f t="shared" si="1"/>
        <v>1125</v>
      </c>
      <c r="F17" s="12">
        <f t="shared" si="1"/>
        <v>388</v>
      </c>
      <c r="G17" s="12">
        <f t="shared" si="1"/>
        <v>682</v>
      </c>
      <c r="H17" s="12">
        <f t="shared" si="1"/>
        <v>55</v>
      </c>
      <c r="I17" s="12">
        <f t="shared" si="1"/>
        <v>225</v>
      </c>
      <c r="J17" s="12">
        <f t="shared" si="1"/>
        <v>210</v>
      </c>
      <c r="K17" s="12">
        <f t="shared" si="1"/>
        <v>450</v>
      </c>
      <c r="L17" s="12">
        <f t="shared" si="1"/>
        <v>240</v>
      </c>
      <c r="M17" s="12">
        <f t="shared" si="1"/>
        <v>0</v>
      </c>
      <c r="N17" s="12"/>
    </row>
    <row r="18" spans="1:14" s="17" customFormat="1" ht="15.75" x14ac:dyDescent="0.2">
      <c r="A18" s="12" t="s">
        <v>31</v>
      </c>
      <c r="B18" s="39" t="s">
        <v>32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214</v>
      </c>
      <c r="G18" s="12">
        <f t="shared" si="2"/>
        <v>149</v>
      </c>
      <c r="H18" s="12">
        <f t="shared" si="2"/>
        <v>27</v>
      </c>
      <c r="I18" s="12">
        <f t="shared" si="2"/>
        <v>225</v>
      </c>
      <c r="J18" s="12">
        <f t="shared" si="2"/>
        <v>165</v>
      </c>
      <c r="K18" s="12">
        <f t="shared" si="2"/>
        <v>0</v>
      </c>
      <c r="L18" s="12">
        <f t="shared" si="2"/>
        <v>0</v>
      </c>
      <c r="M18" s="12">
        <f t="shared" si="2"/>
        <v>0</v>
      </c>
      <c r="N18" s="12"/>
    </row>
    <row r="19" spans="1:14" s="17" customFormat="1" ht="15.75" x14ac:dyDescent="0.2">
      <c r="A19" s="42">
        <v>8</v>
      </c>
      <c r="B19" s="50" t="s">
        <v>429</v>
      </c>
      <c r="C19" s="42" t="s">
        <v>272</v>
      </c>
      <c r="D19" s="42">
        <v>2</v>
      </c>
      <c r="E19" s="42">
        <v>30</v>
      </c>
      <c r="F19" s="42">
        <v>15</v>
      </c>
      <c r="G19" s="42">
        <v>13</v>
      </c>
      <c r="H19" s="42">
        <v>2</v>
      </c>
      <c r="I19" s="42">
        <v>30</v>
      </c>
      <c r="J19" s="42"/>
      <c r="K19" s="42"/>
      <c r="L19" s="42"/>
      <c r="M19" s="42"/>
      <c r="N19" s="42"/>
    </row>
    <row r="20" spans="1:14" s="17" customFormat="1" ht="15.75" x14ac:dyDescent="0.2">
      <c r="A20" s="42">
        <v>9</v>
      </c>
      <c r="B20" s="50" t="s">
        <v>435</v>
      </c>
      <c r="C20" s="42" t="s">
        <v>272</v>
      </c>
      <c r="D20" s="42">
        <v>2</v>
      </c>
      <c r="E20" s="42">
        <v>30</v>
      </c>
      <c r="F20" s="42">
        <v>28</v>
      </c>
      <c r="G20" s="42">
        <v>0</v>
      </c>
      <c r="H20" s="42">
        <v>2</v>
      </c>
      <c r="I20" s="42"/>
      <c r="J20" s="42">
        <v>30</v>
      </c>
      <c r="K20" s="42"/>
      <c r="L20" s="42"/>
      <c r="M20" s="42"/>
      <c r="N20" s="42"/>
    </row>
    <row r="21" spans="1:14" s="17" customFormat="1" ht="15.75" x14ac:dyDescent="0.2">
      <c r="A21" s="42">
        <v>10</v>
      </c>
      <c r="B21" s="50" t="s">
        <v>279</v>
      </c>
      <c r="C21" s="42" t="s">
        <v>272</v>
      </c>
      <c r="D21" s="42">
        <v>2</v>
      </c>
      <c r="E21" s="42">
        <v>30</v>
      </c>
      <c r="F21" s="42">
        <v>15</v>
      </c>
      <c r="G21" s="42">
        <v>13</v>
      </c>
      <c r="H21" s="42">
        <v>2</v>
      </c>
      <c r="I21" s="42"/>
      <c r="J21" s="42">
        <v>30</v>
      </c>
      <c r="K21" s="42"/>
      <c r="L21" s="42"/>
      <c r="M21" s="42"/>
      <c r="N21" s="42"/>
    </row>
    <row r="22" spans="1:14" s="17" customFormat="1" ht="15.75" x14ac:dyDescent="0.2">
      <c r="A22" s="42">
        <v>11</v>
      </c>
      <c r="B22" s="50" t="s">
        <v>280</v>
      </c>
      <c r="C22" s="42" t="s">
        <v>272</v>
      </c>
      <c r="D22" s="42">
        <v>3</v>
      </c>
      <c r="E22" s="42">
        <v>45</v>
      </c>
      <c r="F22" s="42">
        <v>30</v>
      </c>
      <c r="G22" s="42">
        <v>13</v>
      </c>
      <c r="H22" s="42">
        <v>2</v>
      </c>
      <c r="I22" s="42">
        <v>45</v>
      </c>
      <c r="J22" s="42"/>
      <c r="K22" s="42"/>
      <c r="L22" s="42"/>
      <c r="M22" s="42"/>
      <c r="N22" s="42"/>
    </row>
    <row r="23" spans="1:14" s="16" customFormat="1" ht="15.75" x14ac:dyDescent="0.2">
      <c r="A23" s="42">
        <v>12</v>
      </c>
      <c r="B23" s="50" t="s">
        <v>297</v>
      </c>
      <c r="C23" s="42" t="s">
        <v>272</v>
      </c>
      <c r="D23" s="42">
        <v>2</v>
      </c>
      <c r="E23" s="42">
        <v>30</v>
      </c>
      <c r="F23" s="42">
        <v>28</v>
      </c>
      <c r="G23" s="42">
        <v>0</v>
      </c>
      <c r="H23" s="42">
        <v>2</v>
      </c>
      <c r="I23" s="42">
        <v>30</v>
      </c>
      <c r="J23" s="42"/>
      <c r="K23" s="42"/>
      <c r="L23" s="42"/>
      <c r="M23" s="42"/>
      <c r="N23" s="42"/>
    </row>
    <row r="24" spans="1:14" s="16" customFormat="1" ht="15.75" x14ac:dyDescent="0.2">
      <c r="A24" s="42">
        <v>13</v>
      </c>
      <c r="B24" s="50" t="s">
        <v>548</v>
      </c>
      <c r="C24" s="42" t="s">
        <v>274</v>
      </c>
      <c r="D24" s="42">
        <v>2</v>
      </c>
      <c r="E24" s="42">
        <v>60</v>
      </c>
      <c r="F24" s="42">
        <v>0</v>
      </c>
      <c r="G24" s="42">
        <v>55</v>
      </c>
      <c r="H24" s="42">
        <v>5</v>
      </c>
      <c r="I24" s="42">
        <v>60</v>
      </c>
      <c r="J24" s="42"/>
      <c r="K24" s="42"/>
      <c r="L24" s="42"/>
      <c r="M24" s="42"/>
      <c r="N24" s="42"/>
    </row>
    <row r="25" spans="1:14" s="17" customFormat="1" ht="15.75" x14ac:dyDescent="0.2">
      <c r="A25" s="42">
        <v>14</v>
      </c>
      <c r="B25" s="50" t="s">
        <v>282</v>
      </c>
      <c r="C25" s="42" t="s">
        <v>272</v>
      </c>
      <c r="D25" s="42">
        <v>2</v>
      </c>
      <c r="E25" s="42">
        <v>30</v>
      </c>
      <c r="F25" s="42">
        <v>28</v>
      </c>
      <c r="G25" s="42">
        <v>0</v>
      </c>
      <c r="H25" s="42">
        <v>2</v>
      </c>
      <c r="I25" s="42"/>
      <c r="J25" s="42">
        <v>30</v>
      </c>
      <c r="K25" s="42"/>
      <c r="L25" s="42"/>
      <c r="M25" s="42"/>
      <c r="N25" s="42"/>
    </row>
    <row r="26" spans="1:14" s="16" customFormat="1" ht="15.75" x14ac:dyDescent="0.2">
      <c r="A26" s="42">
        <v>15</v>
      </c>
      <c r="B26" s="50" t="s">
        <v>549</v>
      </c>
      <c r="C26" s="42" t="s">
        <v>274</v>
      </c>
      <c r="D26" s="42">
        <v>2</v>
      </c>
      <c r="E26" s="42">
        <v>60</v>
      </c>
      <c r="F26" s="42"/>
      <c r="G26" s="42">
        <v>55</v>
      </c>
      <c r="H26" s="42">
        <v>5</v>
      </c>
      <c r="I26" s="42">
        <v>60</v>
      </c>
      <c r="J26" s="42"/>
      <c r="K26" s="42"/>
      <c r="L26" s="42"/>
      <c r="M26" s="42"/>
      <c r="N26" s="42"/>
    </row>
    <row r="27" spans="1:14" s="16" customFormat="1" ht="15.75" x14ac:dyDescent="0.2">
      <c r="A27" s="42">
        <v>16</v>
      </c>
      <c r="B27" s="50" t="s">
        <v>283</v>
      </c>
      <c r="C27" s="42" t="s">
        <v>272</v>
      </c>
      <c r="D27" s="42">
        <v>2</v>
      </c>
      <c r="E27" s="42">
        <v>30</v>
      </c>
      <c r="F27" s="42">
        <v>28</v>
      </c>
      <c r="G27" s="42">
        <v>0</v>
      </c>
      <c r="H27" s="42">
        <v>2</v>
      </c>
      <c r="I27" s="42"/>
      <c r="J27" s="42">
        <v>30</v>
      </c>
      <c r="K27" s="42"/>
      <c r="L27" s="42"/>
      <c r="M27" s="42"/>
      <c r="N27" s="42"/>
    </row>
    <row r="28" spans="1:14" s="16" customFormat="1" ht="15.75" x14ac:dyDescent="0.2">
      <c r="A28" s="42">
        <v>17</v>
      </c>
      <c r="B28" s="50" t="s">
        <v>284</v>
      </c>
      <c r="C28" s="42" t="s">
        <v>272</v>
      </c>
      <c r="D28" s="42">
        <v>3</v>
      </c>
      <c r="E28" s="42">
        <v>45</v>
      </c>
      <c r="F28" s="42">
        <v>42</v>
      </c>
      <c r="G28" s="42">
        <v>0</v>
      </c>
      <c r="H28" s="42">
        <v>3</v>
      </c>
      <c r="I28" s="42"/>
      <c r="J28" s="42">
        <v>45</v>
      </c>
      <c r="K28" s="42"/>
      <c r="L28" s="42"/>
      <c r="M28" s="42"/>
      <c r="N28" s="42"/>
    </row>
    <row r="29" spans="1:14" s="16" customFormat="1" ht="15.75" x14ac:dyDescent="0.2">
      <c r="A29" s="12" t="s">
        <v>42</v>
      </c>
      <c r="B29" s="39" t="s">
        <v>43</v>
      </c>
      <c r="C29" s="12"/>
      <c r="D29" s="12">
        <f t="shared" ref="D29:M29" si="3">SUM(D30:D40)</f>
        <v>24</v>
      </c>
      <c r="E29" s="12">
        <f t="shared" si="3"/>
        <v>645</v>
      </c>
      <c r="F29" s="12">
        <f t="shared" si="3"/>
        <v>144</v>
      </c>
      <c r="G29" s="12">
        <f t="shared" si="3"/>
        <v>477</v>
      </c>
      <c r="H29" s="12">
        <f t="shared" si="3"/>
        <v>24</v>
      </c>
      <c r="I29" s="12">
        <f t="shared" si="3"/>
        <v>0</v>
      </c>
      <c r="J29" s="12">
        <f t="shared" si="3"/>
        <v>45</v>
      </c>
      <c r="K29" s="12">
        <f t="shared" si="3"/>
        <v>450</v>
      </c>
      <c r="L29" s="12">
        <f t="shared" si="3"/>
        <v>150</v>
      </c>
      <c r="M29" s="12">
        <f t="shared" si="3"/>
        <v>0</v>
      </c>
      <c r="N29" s="12"/>
    </row>
    <row r="30" spans="1:14" s="16" customFormat="1" ht="15.75" x14ac:dyDescent="0.2">
      <c r="A30" s="42">
        <v>18</v>
      </c>
      <c r="B30" s="50" t="s">
        <v>290</v>
      </c>
      <c r="C30" s="42" t="s">
        <v>272</v>
      </c>
      <c r="D30" s="42">
        <v>2</v>
      </c>
      <c r="E30" s="42">
        <v>30</v>
      </c>
      <c r="F30" s="42">
        <v>28</v>
      </c>
      <c r="G30" s="42">
        <v>0</v>
      </c>
      <c r="H30" s="42">
        <v>2</v>
      </c>
      <c r="I30" s="42"/>
      <c r="J30" s="42"/>
      <c r="K30" s="42">
        <v>30</v>
      </c>
      <c r="L30" s="42"/>
      <c r="M30" s="42"/>
      <c r="N30" s="42"/>
    </row>
    <row r="31" spans="1:14" s="16" customFormat="1" ht="15.75" x14ac:dyDescent="0.2">
      <c r="A31" s="42">
        <v>19</v>
      </c>
      <c r="B31" s="50" t="s">
        <v>559</v>
      </c>
      <c r="C31" s="42" t="s">
        <v>274</v>
      </c>
      <c r="D31" s="42">
        <v>2</v>
      </c>
      <c r="E31" s="42">
        <v>60</v>
      </c>
      <c r="F31" s="42" t="s">
        <v>286</v>
      </c>
      <c r="G31" s="42">
        <v>56</v>
      </c>
      <c r="H31" s="42">
        <v>4</v>
      </c>
      <c r="I31" s="42"/>
      <c r="J31" s="42"/>
      <c r="K31" s="42">
        <v>60</v>
      </c>
      <c r="L31" s="42"/>
      <c r="M31" s="42"/>
      <c r="N31" s="42"/>
    </row>
    <row r="32" spans="1:14" s="16" customFormat="1" ht="15.75" x14ac:dyDescent="0.2">
      <c r="A32" s="42">
        <v>20</v>
      </c>
      <c r="B32" s="50" t="s">
        <v>288</v>
      </c>
      <c r="C32" s="42" t="s">
        <v>272</v>
      </c>
      <c r="D32" s="42">
        <v>2</v>
      </c>
      <c r="E32" s="42">
        <v>30</v>
      </c>
      <c r="F32" s="42">
        <v>28</v>
      </c>
      <c r="G32" s="42">
        <v>0</v>
      </c>
      <c r="H32" s="42">
        <v>2</v>
      </c>
      <c r="I32" s="42"/>
      <c r="J32" s="42"/>
      <c r="K32" s="42">
        <v>30</v>
      </c>
      <c r="L32" s="42"/>
      <c r="M32" s="42"/>
      <c r="N32" s="42"/>
    </row>
    <row r="33" spans="1:14" s="16" customFormat="1" ht="15.75" x14ac:dyDescent="0.2">
      <c r="A33" s="42">
        <v>21</v>
      </c>
      <c r="B33" s="50" t="s">
        <v>552</v>
      </c>
      <c r="C33" s="42" t="s">
        <v>274</v>
      </c>
      <c r="D33" s="42">
        <v>2</v>
      </c>
      <c r="E33" s="42">
        <v>60</v>
      </c>
      <c r="F33" s="42" t="s">
        <v>286</v>
      </c>
      <c r="G33" s="42">
        <v>56</v>
      </c>
      <c r="H33" s="42">
        <v>4</v>
      </c>
      <c r="I33" s="42"/>
      <c r="J33" s="42"/>
      <c r="K33" s="42">
        <v>60</v>
      </c>
      <c r="L33" s="42"/>
      <c r="M33" s="42"/>
      <c r="N33" s="42"/>
    </row>
    <row r="34" spans="1:14" s="16" customFormat="1" ht="15.75" x14ac:dyDescent="0.25">
      <c r="A34" s="42">
        <v>22</v>
      </c>
      <c r="B34" s="86" t="s">
        <v>561</v>
      </c>
      <c r="C34" s="42" t="s">
        <v>275</v>
      </c>
      <c r="D34" s="90">
        <v>2</v>
      </c>
      <c r="E34" s="90">
        <v>45</v>
      </c>
      <c r="F34" s="90">
        <v>15</v>
      </c>
      <c r="G34" s="90">
        <v>28</v>
      </c>
      <c r="H34" s="90">
        <v>2</v>
      </c>
      <c r="I34" s="75"/>
      <c r="J34" s="75">
        <v>45</v>
      </c>
      <c r="K34" s="42"/>
      <c r="L34" s="42"/>
      <c r="M34" s="42"/>
      <c r="N34" s="42"/>
    </row>
    <row r="35" spans="1:14" s="16" customFormat="1" ht="15.75" x14ac:dyDescent="0.2">
      <c r="A35" s="42">
        <v>23</v>
      </c>
      <c r="B35" s="50" t="s">
        <v>289</v>
      </c>
      <c r="C35" s="42" t="s">
        <v>272</v>
      </c>
      <c r="D35" s="42">
        <v>2</v>
      </c>
      <c r="E35" s="42">
        <v>30</v>
      </c>
      <c r="F35" s="42">
        <v>28</v>
      </c>
      <c r="G35" s="42">
        <v>0</v>
      </c>
      <c r="H35" s="42">
        <v>2</v>
      </c>
      <c r="I35" s="42"/>
      <c r="J35" s="42"/>
      <c r="K35" s="42"/>
      <c r="L35" s="42">
        <v>30</v>
      </c>
      <c r="M35" s="42"/>
      <c r="N35" s="42"/>
    </row>
    <row r="36" spans="1:14" s="17" customFormat="1" ht="31.5" x14ac:dyDescent="0.2">
      <c r="A36" s="42">
        <v>24</v>
      </c>
      <c r="B36" s="50" t="s">
        <v>438</v>
      </c>
      <c r="C36" s="42" t="s">
        <v>274</v>
      </c>
      <c r="D36" s="42">
        <v>2</v>
      </c>
      <c r="E36" s="42">
        <v>45</v>
      </c>
      <c r="F36" s="42">
        <v>15</v>
      </c>
      <c r="G36" s="42">
        <v>28</v>
      </c>
      <c r="H36" s="42">
        <v>2</v>
      </c>
      <c r="I36" s="42"/>
      <c r="J36" s="42"/>
      <c r="K36" s="42">
        <v>45</v>
      </c>
      <c r="L36" s="42"/>
      <c r="M36" s="42"/>
      <c r="N36" s="42"/>
    </row>
    <row r="37" spans="1:14" s="17" customFormat="1" ht="15.75" x14ac:dyDescent="0.2">
      <c r="A37" s="42">
        <v>25</v>
      </c>
      <c r="B37" s="50" t="s">
        <v>186</v>
      </c>
      <c r="C37" s="42" t="s">
        <v>274</v>
      </c>
      <c r="D37" s="42">
        <v>1</v>
      </c>
      <c r="E37" s="42">
        <v>30</v>
      </c>
      <c r="F37" s="42">
        <v>0</v>
      </c>
      <c r="G37" s="42">
        <v>28</v>
      </c>
      <c r="H37" s="42">
        <v>2</v>
      </c>
      <c r="I37" s="42"/>
      <c r="J37" s="42"/>
      <c r="K37" s="42"/>
      <c r="L37" s="42">
        <v>30</v>
      </c>
      <c r="M37" s="42"/>
      <c r="N37" s="42"/>
    </row>
    <row r="38" spans="1:14" s="17" customFormat="1" ht="15.75" x14ac:dyDescent="0.2">
      <c r="A38" s="42">
        <v>26</v>
      </c>
      <c r="B38" s="50" t="s">
        <v>554</v>
      </c>
      <c r="C38" s="42" t="s">
        <v>274</v>
      </c>
      <c r="D38" s="42">
        <v>2</v>
      </c>
      <c r="E38" s="42">
        <v>45</v>
      </c>
      <c r="F38" s="42">
        <v>15</v>
      </c>
      <c r="G38" s="42">
        <v>28</v>
      </c>
      <c r="H38" s="42">
        <v>2</v>
      </c>
      <c r="I38" s="42"/>
      <c r="J38" s="42"/>
      <c r="K38" s="42"/>
      <c r="L38" s="42">
        <v>45</v>
      </c>
      <c r="M38" s="42"/>
      <c r="N38" s="42"/>
    </row>
    <row r="39" spans="1:14" s="17" customFormat="1" ht="15.75" x14ac:dyDescent="0.2">
      <c r="A39" s="42">
        <v>27</v>
      </c>
      <c r="B39" s="50" t="s">
        <v>436</v>
      </c>
      <c r="C39" s="42" t="s">
        <v>275</v>
      </c>
      <c r="D39" s="42">
        <v>2</v>
      </c>
      <c r="E39" s="42">
        <v>45</v>
      </c>
      <c r="F39" s="42">
        <v>15</v>
      </c>
      <c r="G39" s="42">
        <v>28</v>
      </c>
      <c r="H39" s="42">
        <v>2</v>
      </c>
      <c r="I39" s="42"/>
      <c r="J39" s="42"/>
      <c r="K39" s="42"/>
      <c r="L39" s="42">
        <v>45</v>
      </c>
      <c r="M39" s="42"/>
      <c r="N39" s="42"/>
    </row>
    <row r="40" spans="1:14" s="16" customFormat="1" ht="15.75" x14ac:dyDescent="0.2">
      <c r="A40" s="42">
        <v>28</v>
      </c>
      <c r="B40" s="50" t="s">
        <v>291</v>
      </c>
      <c r="C40" s="42" t="s">
        <v>274</v>
      </c>
      <c r="D40" s="42">
        <v>5</v>
      </c>
      <c r="E40" s="42">
        <v>225</v>
      </c>
      <c r="F40" s="42" t="s">
        <v>285</v>
      </c>
      <c r="G40" s="42">
        <v>225</v>
      </c>
      <c r="H40" s="42" t="s">
        <v>286</v>
      </c>
      <c r="I40" s="42"/>
      <c r="J40" s="42"/>
      <c r="K40" s="42">
        <v>225</v>
      </c>
      <c r="L40" s="42"/>
      <c r="M40" s="42"/>
      <c r="N40" s="42"/>
    </row>
    <row r="41" spans="1:14" s="16" customFormat="1" ht="15.75" x14ac:dyDescent="0.2">
      <c r="A41" s="12" t="s">
        <v>95</v>
      </c>
      <c r="B41" s="39" t="s">
        <v>437</v>
      </c>
      <c r="C41" s="12"/>
      <c r="D41" s="12">
        <f>D42+D43</f>
        <v>4</v>
      </c>
      <c r="E41" s="12">
        <f>L41+M41</f>
        <v>90</v>
      </c>
      <c r="F41" s="12">
        <f t="shared" ref="F41:K41" si="4">F42+F43</f>
        <v>30</v>
      </c>
      <c r="G41" s="12">
        <f t="shared" si="4"/>
        <v>56</v>
      </c>
      <c r="H41" s="12">
        <f t="shared" si="4"/>
        <v>4</v>
      </c>
      <c r="I41" s="12">
        <f t="shared" si="4"/>
        <v>0</v>
      </c>
      <c r="J41" s="12">
        <f t="shared" si="4"/>
        <v>0</v>
      </c>
      <c r="K41" s="12">
        <f t="shared" si="4"/>
        <v>0</v>
      </c>
      <c r="L41" s="12">
        <f>SUM(L42:L44)</f>
        <v>90</v>
      </c>
      <c r="M41" s="12">
        <f>M42+M43</f>
        <v>0</v>
      </c>
      <c r="N41" s="12"/>
    </row>
    <row r="42" spans="1:14" s="17" customFormat="1" ht="15.75" x14ac:dyDescent="0.2">
      <c r="A42" s="42">
        <v>29</v>
      </c>
      <c r="B42" s="50" t="s">
        <v>432</v>
      </c>
      <c r="C42" s="42" t="s">
        <v>275</v>
      </c>
      <c r="D42" s="42">
        <v>2</v>
      </c>
      <c r="E42" s="42">
        <v>45</v>
      </c>
      <c r="F42" s="42">
        <v>15</v>
      </c>
      <c r="G42" s="42">
        <v>28</v>
      </c>
      <c r="H42" s="42">
        <v>2</v>
      </c>
      <c r="I42" s="42"/>
      <c r="J42" s="42"/>
      <c r="K42" s="42"/>
      <c r="L42" s="42">
        <v>45</v>
      </c>
      <c r="M42" s="42"/>
      <c r="N42" s="42"/>
    </row>
    <row r="43" spans="1:14" s="17" customFormat="1" ht="31.5" x14ac:dyDescent="0.2">
      <c r="A43" s="42">
        <v>30</v>
      </c>
      <c r="B43" s="50" t="s">
        <v>439</v>
      </c>
      <c r="C43" s="42" t="s">
        <v>275</v>
      </c>
      <c r="D43" s="42">
        <v>2</v>
      </c>
      <c r="E43" s="42">
        <v>45</v>
      </c>
      <c r="F43" s="42">
        <v>15</v>
      </c>
      <c r="G43" s="42">
        <v>28</v>
      </c>
      <c r="H43" s="42">
        <v>2</v>
      </c>
      <c r="I43" s="42"/>
      <c r="J43" s="42"/>
      <c r="K43" s="42"/>
      <c r="L43" s="42">
        <v>45</v>
      </c>
      <c r="M43" s="42"/>
      <c r="N43" s="42"/>
    </row>
    <row r="44" spans="1:14" s="16" customFormat="1" ht="15.75" x14ac:dyDescent="0.2">
      <c r="A44" s="42">
        <v>31</v>
      </c>
      <c r="B44" s="50" t="s">
        <v>292</v>
      </c>
      <c r="C44" s="42"/>
      <c r="D44" s="42">
        <v>2</v>
      </c>
      <c r="E44" s="42">
        <v>30</v>
      </c>
      <c r="F44" s="42">
        <v>28</v>
      </c>
      <c r="G44" s="42">
        <v>0</v>
      </c>
      <c r="H44" s="42">
        <v>2</v>
      </c>
      <c r="I44" s="42"/>
      <c r="J44" s="42"/>
      <c r="K44" s="42"/>
      <c r="L44" s="42"/>
      <c r="M44" s="42"/>
      <c r="N44" s="42"/>
    </row>
    <row r="45" spans="1:14" s="17" customFormat="1" ht="31.5" customHeight="1" x14ac:dyDescent="0.2">
      <c r="A45" s="42">
        <v>32</v>
      </c>
      <c r="B45" s="50" t="s">
        <v>293</v>
      </c>
      <c r="C45" s="42"/>
      <c r="D45" s="42">
        <v>2</v>
      </c>
      <c r="E45" s="42">
        <v>30</v>
      </c>
      <c r="F45" s="42">
        <v>28</v>
      </c>
      <c r="G45" s="42">
        <v>0</v>
      </c>
      <c r="H45" s="42">
        <v>2</v>
      </c>
      <c r="I45" s="42"/>
      <c r="J45" s="42"/>
      <c r="K45" s="42"/>
      <c r="L45" s="42"/>
      <c r="M45" s="42"/>
      <c r="N45" s="42"/>
    </row>
    <row r="46" spans="1:14" s="105" customFormat="1" ht="18.75" customHeight="1" x14ac:dyDescent="0.25">
      <c r="A46" s="12" t="s">
        <v>60</v>
      </c>
      <c r="B46" s="39" t="s">
        <v>63</v>
      </c>
      <c r="C46" s="12"/>
      <c r="D46" s="12">
        <f t="shared" ref="D46:M46" si="5">D47</f>
        <v>5</v>
      </c>
      <c r="E46" s="12">
        <f t="shared" si="5"/>
        <v>225</v>
      </c>
      <c r="F46" s="12">
        <f t="shared" si="5"/>
        <v>0</v>
      </c>
      <c r="G46" s="12">
        <f t="shared" si="5"/>
        <v>225</v>
      </c>
      <c r="H46" s="12">
        <f t="shared" si="5"/>
        <v>0</v>
      </c>
      <c r="I46" s="12">
        <f t="shared" si="5"/>
        <v>0</v>
      </c>
      <c r="J46" s="12">
        <f t="shared" si="5"/>
        <v>0</v>
      </c>
      <c r="K46" s="12">
        <f t="shared" si="5"/>
        <v>0</v>
      </c>
      <c r="L46" s="12">
        <f t="shared" si="5"/>
        <v>0</v>
      </c>
      <c r="M46" s="12">
        <f t="shared" si="5"/>
        <v>225</v>
      </c>
      <c r="N46" s="12"/>
    </row>
    <row r="47" spans="1:14" s="105" customFormat="1" ht="18.75" customHeight="1" x14ac:dyDescent="0.25">
      <c r="A47" s="42">
        <v>33</v>
      </c>
      <c r="B47" s="50" t="s">
        <v>276</v>
      </c>
      <c r="C47" s="42" t="s">
        <v>5</v>
      </c>
      <c r="D47" s="42">
        <v>5</v>
      </c>
      <c r="E47" s="42">
        <v>225</v>
      </c>
      <c r="F47" s="42">
        <v>0</v>
      </c>
      <c r="G47" s="42">
        <v>225</v>
      </c>
      <c r="H47" s="42">
        <v>0</v>
      </c>
      <c r="I47" s="42"/>
      <c r="J47" s="42"/>
      <c r="K47" s="42"/>
      <c r="L47" s="42"/>
      <c r="M47" s="42">
        <v>225</v>
      </c>
      <c r="N47" s="42"/>
    </row>
    <row r="48" spans="1:14" s="105" customFormat="1" ht="18.75" customHeight="1" x14ac:dyDescent="0.25">
      <c r="A48" s="12" t="s">
        <v>64</v>
      </c>
      <c r="B48" s="39" t="s">
        <v>696</v>
      </c>
      <c r="C48" s="42" t="s">
        <v>275</v>
      </c>
      <c r="D48" s="12">
        <v>5</v>
      </c>
      <c r="E48" s="12">
        <v>150</v>
      </c>
      <c r="F48" s="12">
        <v>0</v>
      </c>
      <c r="G48" s="12">
        <v>150</v>
      </c>
      <c r="H48" s="12">
        <v>0</v>
      </c>
      <c r="I48" s="12"/>
      <c r="J48" s="12"/>
      <c r="K48" s="12"/>
      <c r="L48" s="12"/>
      <c r="M48" s="12">
        <v>150</v>
      </c>
      <c r="N48" s="12"/>
    </row>
    <row r="49" spans="1:14" s="105" customFormat="1" ht="18.75" customHeight="1" x14ac:dyDescent="0.25">
      <c r="A49" s="259" t="s">
        <v>15</v>
      </c>
      <c r="B49" s="259"/>
      <c r="C49" s="12"/>
      <c r="D49" s="12">
        <f t="shared" ref="D49:M49" si="6">D48+D46+D17+D9</f>
        <v>79</v>
      </c>
      <c r="E49" s="12">
        <f t="shared" si="6"/>
        <v>1935</v>
      </c>
      <c r="F49" s="12">
        <f t="shared" si="6"/>
        <v>545</v>
      </c>
      <c r="G49" s="12">
        <f t="shared" si="6"/>
        <v>1312</v>
      </c>
      <c r="H49" s="12">
        <f t="shared" si="6"/>
        <v>78</v>
      </c>
      <c r="I49" s="12">
        <f t="shared" si="6"/>
        <v>540</v>
      </c>
      <c r="J49" s="12">
        <f t="shared" si="6"/>
        <v>330</v>
      </c>
      <c r="K49" s="12">
        <f t="shared" si="6"/>
        <v>450</v>
      </c>
      <c r="L49" s="12">
        <f t="shared" si="6"/>
        <v>240</v>
      </c>
      <c r="M49" s="12">
        <f t="shared" si="6"/>
        <v>375</v>
      </c>
      <c r="N49" s="12"/>
    </row>
    <row r="50" spans="1:14" s="105" customFormat="1" ht="15.75" x14ac:dyDescent="0.25">
      <c r="C50" s="107"/>
    </row>
    <row r="51" spans="1:14" s="147" customFormat="1" ht="29.25" customHeight="1" x14ac:dyDescent="0.25">
      <c r="A51" s="261" t="s">
        <v>570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</row>
    <row r="52" spans="1:14" s="147" customFormat="1" ht="16.5" x14ac:dyDescent="0.25">
      <c r="A52" s="14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</row>
    <row r="53" spans="1:14" s="105" customFormat="1" ht="15.75" x14ac:dyDescent="0.25">
      <c r="A53" s="107"/>
      <c r="C53" s="107"/>
      <c r="D53" s="107"/>
      <c r="E53" s="107"/>
      <c r="F53" s="107"/>
      <c r="G53" s="107"/>
      <c r="H53" s="107"/>
      <c r="I53" s="107"/>
      <c r="J53" s="107"/>
      <c r="K53" s="108"/>
      <c r="L53" s="108"/>
      <c r="M53" s="108"/>
    </row>
    <row r="54" spans="1:14" s="105" customFormat="1" ht="15.75" x14ac:dyDescent="0.25">
      <c r="A54" s="107"/>
      <c r="C54" s="107"/>
      <c r="D54" s="107"/>
      <c r="E54" s="107"/>
      <c r="F54" s="107"/>
      <c r="G54" s="107"/>
      <c r="H54" s="107"/>
      <c r="I54" s="107"/>
      <c r="J54" s="107"/>
      <c r="K54" s="108"/>
      <c r="L54" s="108"/>
      <c r="M54" s="108"/>
    </row>
    <row r="55" spans="1:14" s="105" customFormat="1" ht="15.75" x14ac:dyDescent="0.25">
      <c r="A55" s="107"/>
      <c r="C55" s="107"/>
      <c r="D55" s="107"/>
      <c r="E55" s="107"/>
      <c r="F55" s="107"/>
      <c r="G55" s="107"/>
      <c r="H55" s="107"/>
      <c r="I55" s="107"/>
      <c r="J55" s="107"/>
      <c r="K55" s="108"/>
      <c r="L55" s="108"/>
      <c r="M55" s="108"/>
    </row>
    <row r="56" spans="1:14" s="105" customFormat="1" ht="15.75" x14ac:dyDescent="0.25">
      <c r="A56" s="107"/>
      <c r="C56" s="107"/>
      <c r="D56" s="107"/>
      <c r="E56" s="107"/>
      <c r="F56" s="107"/>
      <c r="G56" s="107"/>
      <c r="H56" s="107"/>
      <c r="I56" s="107"/>
      <c r="J56" s="107"/>
      <c r="K56" s="108"/>
      <c r="L56" s="108"/>
      <c r="M56" s="108"/>
    </row>
    <row r="57" spans="1:14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4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4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  <row r="60" spans="1:14" s="105" customFormat="1" ht="15.75" x14ac:dyDescent="0.25">
      <c r="A60" s="107"/>
      <c r="C60" s="107"/>
      <c r="D60" s="107"/>
      <c r="E60" s="107"/>
      <c r="F60" s="107"/>
      <c r="G60" s="107"/>
      <c r="H60" s="107"/>
      <c r="I60" s="107"/>
      <c r="J60" s="107"/>
      <c r="K60" s="108"/>
      <c r="L60" s="108"/>
      <c r="M60" s="108"/>
    </row>
  </sheetData>
  <mergeCells count="14">
    <mergeCell ref="A1:H1"/>
    <mergeCell ref="A2:H2"/>
    <mergeCell ref="A3:H3"/>
    <mergeCell ref="A4:M4"/>
    <mergeCell ref="A5:M5"/>
    <mergeCell ref="A51:N51"/>
    <mergeCell ref="B52:N52"/>
    <mergeCell ref="A7:A8"/>
    <mergeCell ref="B7:B8"/>
    <mergeCell ref="D7:D8"/>
    <mergeCell ref="E7:H7"/>
    <mergeCell ref="A49:B49"/>
    <mergeCell ref="C7:C8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0031-2EA9-4B79-9206-7E92A42B7FB2}">
  <sheetPr>
    <tabColor rgb="FFFF0000"/>
  </sheetPr>
  <dimension ref="A1:P60"/>
  <sheetViews>
    <sheetView zoomScaleNormal="100" workbookViewId="0">
      <selection activeCell="P14" sqref="P14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314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315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0" t="s">
        <v>5</v>
      </c>
      <c r="B7" s="263" t="s">
        <v>6</v>
      </c>
      <c r="C7" s="255" t="s">
        <v>271</v>
      </c>
      <c r="D7" s="255" t="s">
        <v>71</v>
      </c>
      <c r="E7" s="265" t="s">
        <v>72</v>
      </c>
      <c r="F7" s="266"/>
      <c r="G7" s="266"/>
      <c r="H7" s="26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1"/>
      <c r="B8" s="264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ht="15.75" x14ac:dyDescent="0.2">
      <c r="A9" s="28" t="s">
        <v>20</v>
      </c>
      <c r="B9" s="29" t="s">
        <v>21</v>
      </c>
      <c r="C9" s="28"/>
      <c r="D9" s="77">
        <f>SUM(D10:D16)</f>
        <v>19</v>
      </c>
      <c r="E9" s="77">
        <f t="shared" ref="E9:M9" si="0">SUM(E10:E16)</f>
        <v>435</v>
      </c>
      <c r="F9" s="77">
        <f t="shared" si="0"/>
        <v>157</v>
      </c>
      <c r="G9" s="77">
        <f t="shared" si="0"/>
        <v>255</v>
      </c>
      <c r="H9" s="77">
        <f t="shared" si="0"/>
        <v>23</v>
      </c>
      <c r="I9" s="77">
        <f t="shared" si="0"/>
        <v>255</v>
      </c>
      <c r="J9" s="77">
        <f t="shared" si="0"/>
        <v>60</v>
      </c>
      <c r="K9" s="77">
        <f t="shared" si="0"/>
        <v>0</v>
      </c>
      <c r="L9" s="77">
        <f t="shared" si="0"/>
        <v>0</v>
      </c>
      <c r="M9" s="77">
        <f t="shared" si="0"/>
        <v>120</v>
      </c>
      <c r="N9" s="77"/>
    </row>
    <row r="10" spans="1:16" s="17" customFormat="1" ht="15.75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>
        <f>E10</f>
        <v>75</v>
      </c>
      <c r="J10" s="42"/>
      <c r="K10" s="72"/>
      <c r="L10" s="136"/>
      <c r="M10" s="72"/>
      <c r="N10" s="72"/>
    </row>
    <row r="11" spans="1:16" s="17" customFormat="1" ht="15.75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>
        <v>75</v>
      </c>
      <c r="J11" s="42"/>
      <c r="K11" s="72"/>
      <c r="L11" s="72"/>
      <c r="M11" s="72"/>
      <c r="N11" s="72"/>
    </row>
    <row r="12" spans="1:16" s="17" customFormat="1" ht="15.75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72"/>
      <c r="L12" s="72"/>
      <c r="M12" s="72"/>
      <c r="N12" s="72"/>
    </row>
    <row r="13" spans="1:16" s="17" customFormat="1" ht="15.75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72"/>
      <c r="L13" s="72"/>
      <c r="M13" s="72"/>
      <c r="N13" s="72"/>
    </row>
    <row r="14" spans="1:16" s="17" customFormat="1" ht="15.75" x14ac:dyDescent="0.2">
      <c r="A14" s="42">
        <v>5</v>
      </c>
      <c r="B14" s="50" t="s">
        <v>571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/>
      <c r="J14" s="42"/>
      <c r="K14" s="72"/>
      <c r="L14" s="72"/>
      <c r="M14" s="72">
        <v>60</v>
      </c>
      <c r="N14" s="72"/>
    </row>
    <row r="15" spans="1:16" s="17" customFormat="1" ht="15.75" x14ac:dyDescent="0.2">
      <c r="A15" s="42">
        <v>6</v>
      </c>
      <c r="B15" s="50" t="s">
        <v>572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/>
      <c r="K15" s="72"/>
      <c r="L15" s="72"/>
      <c r="M15" s="72">
        <v>60</v>
      </c>
      <c r="N15" s="72"/>
    </row>
    <row r="16" spans="1:16" s="17" customFormat="1" ht="15.75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72"/>
      <c r="L16" s="72"/>
      <c r="M16" s="72"/>
      <c r="N16" s="72"/>
    </row>
    <row r="17" spans="1:14" s="16" customFormat="1" ht="15.75" x14ac:dyDescent="0.2">
      <c r="A17" s="30" t="s">
        <v>29</v>
      </c>
      <c r="B17" s="52" t="s">
        <v>316</v>
      </c>
      <c r="C17" s="32"/>
      <c r="D17" s="32">
        <f t="shared" ref="D17:M17" si="1">D18+D23+D39</f>
        <v>50</v>
      </c>
      <c r="E17" s="32">
        <f t="shared" si="1"/>
        <v>1110</v>
      </c>
      <c r="F17" s="32">
        <f t="shared" si="1"/>
        <v>390</v>
      </c>
      <c r="G17" s="32">
        <f t="shared" si="1"/>
        <v>708</v>
      </c>
      <c r="H17" s="32">
        <f t="shared" si="1"/>
        <v>42</v>
      </c>
      <c r="I17" s="32">
        <f t="shared" si="1"/>
        <v>270</v>
      </c>
      <c r="J17" s="32">
        <f t="shared" si="1"/>
        <v>315</v>
      </c>
      <c r="K17" s="32">
        <f t="shared" si="1"/>
        <v>300</v>
      </c>
      <c r="L17" s="32">
        <f t="shared" si="1"/>
        <v>225</v>
      </c>
      <c r="M17" s="32">
        <f t="shared" si="1"/>
        <v>0</v>
      </c>
      <c r="N17" s="32"/>
    </row>
    <row r="18" spans="1:14" s="17" customFormat="1" ht="15.75" x14ac:dyDescent="0.2">
      <c r="A18" s="30" t="s">
        <v>31</v>
      </c>
      <c r="B18" s="52" t="s">
        <v>183</v>
      </c>
      <c r="C18" s="32"/>
      <c r="D18" s="32">
        <f t="shared" ref="D18:M18" si="2">SUM(D19:D22)</f>
        <v>8</v>
      </c>
      <c r="E18" s="32">
        <f t="shared" si="2"/>
        <v>180</v>
      </c>
      <c r="F18" s="32">
        <f t="shared" si="2"/>
        <v>60</v>
      </c>
      <c r="G18" s="32">
        <f t="shared" si="2"/>
        <v>112</v>
      </c>
      <c r="H18" s="32">
        <f t="shared" si="2"/>
        <v>8</v>
      </c>
      <c r="I18" s="79">
        <f t="shared" si="2"/>
        <v>90</v>
      </c>
      <c r="J18" s="79">
        <f t="shared" si="2"/>
        <v>90</v>
      </c>
      <c r="K18" s="79">
        <f t="shared" si="2"/>
        <v>0</v>
      </c>
      <c r="L18" s="79">
        <f t="shared" si="2"/>
        <v>0</v>
      </c>
      <c r="M18" s="79">
        <f t="shared" si="2"/>
        <v>0</v>
      </c>
      <c r="N18" s="79"/>
    </row>
    <row r="19" spans="1:14" s="17" customFormat="1" ht="15.75" x14ac:dyDescent="0.2">
      <c r="A19" s="35">
        <v>8</v>
      </c>
      <c r="B19" s="137" t="s">
        <v>317</v>
      </c>
      <c r="C19" s="40" t="s">
        <v>546</v>
      </c>
      <c r="D19" s="48">
        <v>2</v>
      </c>
      <c r="E19" s="48">
        <v>45</v>
      </c>
      <c r="F19" s="48">
        <v>15</v>
      </c>
      <c r="G19" s="48">
        <v>28</v>
      </c>
      <c r="H19" s="48">
        <v>2</v>
      </c>
      <c r="I19" s="81">
        <v>45</v>
      </c>
      <c r="J19" s="81"/>
      <c r="K19" s="81"/>
      <c r="L19" s="81"/>
      <c r="M19" s="81"/>
      <c r="N19" s="81"/>
    </row>
    <row r="20" spans="1:14" s="17" customFormat="1" ht="15.75" x14ac:dyDescent="0.2">
      <c r="A20" s="35">
        <v>9</v>
      </c>
      <c r="B20" s="137" t="s">
        <v>318</v>
      </c>
      <c r="C20" s="40" t="s">
        <v>546</v>
      </c>
      <c r="D20" s="48">
        <v>2</v>
      </c>
      <c r="E20" s="48">
        <v>45</v>
      </c>
      <c r="F20" s="48">
        <v>15</v>
      </c>
      <c r="G20" s="48">
        <v>28</v>
      </c>
      <c r="H20" s="48">
        <v>2</v>
      </c>
      <c r="I20" s="81"/>
      <c r="J20" s="81">
        <v>45</v>
      </c>
      <c r="K20" s="81"/>
      <c r="L20" s="81"/>
      <c r="M20" s="81"/>
      <c r="N20" s="81"/>
    </row>
    <row r="21" spans="1:14" s="17" customFormat="1" ht="15.75" x14ac:dyDescent="0.2">
      <c r="A21" s="35">
        <v>10</v>
      </c>
      <c r="B21" s="137" t="s">
        <v>319</v>
      </c>
      <c r="C21" s="40" t="s">
        <v>546</v>
      </c>
      <c r="D21" s="48">
        <v>2</v>
      </c>
      <c r="E21" s="48">
        <v>45</v>
      </c>
      <c r="F21" s="48">
        <v>15</v>
      </c>
      <c r="G21" s="48">
        <v>28</v>
      </c>
      <c r="H21" s="48">
        <v>2</v>
      </c>
      <c r="I21" s="81">
        <v>45</v>
      </c>
      <c r="J21" s="81"/>
      <c r="K21" s="81"/>
      <c r="L21" s="81"/>
      <c r="M21" s="81"/>
      <c r="N21" s="81"/>
    </row>
    <row r="22" spans="1:14" s="17" customFormat="1" ht="28.5" customHeight="1" x14ac:dyDescent="0.2">
      <c r="A22" s="35">
        <v>11</v>
      </c>
      <c r="B22" s="137" t="s">
        <v>320</v>
      </c>
      <c r="C22" s="40" t="s">
        <v>546</v>
      </c>
      <c r="D22" s="48">
        <v>2</v>
      </c>
      <c r="E22" s="48">
        <v>45</v>
      </c>
      <c r="F22" s="48">
        <v>15</v>
      </c>
      <c r="G22" s="48">
        <v>28</v>
      </c>
      <c r="H22" s="48">
        <v>2</v>
      </c>
      <c r="I22" s="81"/>
      <c r="J22" s="81">
        <v>45</v>
      </c>
      <c r="K22" s="81"/>
      <c r="L22" s="81"/>
      <c r="M22" s="81"/>
      <c r="N22" s="81"/>
    </row>
    <row r="23" spans="1:14" s="16" customFormat="1" ht="15.75" x14ac:dyDescent="0.2">
      <c r="A23" s="30" t="s">
        <v>42</v>
      </c>
      <c r="B23" s="52" t="s">
        <v>321</v>
      </c>
      <c r="C23" s="48"/>
      <c r="D23" s="32">
        <f t="shared" ref="D23:M23" si="3">SUM(D24:D38)</f>
        <v>39</v>
      </c>
      <c r="E23" s="32">
        <f t="shared" si="3"/>
        <v>870</v>
      </c>
      <c r="F23" s="32">
        <f t="shared" si="3"/>
        <v>300</v>
      </c>
      <c r="G23" s="32">
        <f t="shared" si="3"/>
        <v>568</v>
      </c>
      <c r="H23" s="32">
        <f t="shared" si="3"/>
        <v>32</v>
      </c>
      <c r="I23" s="32">
        <f t="shared" si="3"/>
        <v>180</v>
      </c>
      <c r="J23" s="32">
        <f t="shared" si="3"/>
        <v>225</v>
      </c>
      <c r="K23" s="32">
        <f t="shared" si="3"/>
        <v>240</v>
      </c>
      <c r="L23" s="32">
        <f t="shared" si="3"/>
        <v>225</v>
      </c>
      <c r="M23" s="32">
        <f t="shared" si="3"/>
        <v>0</v>
      </c>
      <c r="N23" s="32"/>
    </row>
    <row r="24" spans="1:14" s="16" customFormat="1" ht="15.75" x14ac:dyDescent="0.2">
      <c r="A24" s="35">
        <v>12</v>
      </c>
      <c r="B24" s="137" t="s">
        <v>322</v>
      </c>
      <c r="C24" s="40" t="s">
        <v>546</v>
      </c>
      <c r="D24" s="48">
        <v>2</v>
      </c>
      <c r="E24" s="48">
        <v>45</v>
      </c>
      <c r="F24" s="48">
        <v>15</v>
      </c>
      <c r="G24" s="48">
        <v>28</v>
      </c>
      <c r="H24" s="48">
        <v>2</v>
      </c>
      <c r="I24" s="31">
        <v>45</v>
      </c>
      <c r="J24" s="31"/>
      <c r="K24" s="31"/>
      <c r="L24" s="31"/>
      <c r="M24" s="31"/>
      <c r="N24" s="31"/>
    </row>
    <row r="25" spans="1:14" s="17" customFormat="1" ht="15.75" x14ac:dyDescent="0.2">
      <c r="A25" s="35">
        <v>13</v>
      </c>
      <c r="B25" s="137" t="s">
        <v>323</v>
      </c>
      <c r="C25" s="40" t="s">
        <v>546</v>
      </c>
      <c r="D25" s="48">
        <v>2</v>
      </c>
      <c r="E25" s="48">
        <v>45</v>
      </c>
      <c r="F25" s="48">
        <v>15</v>
      </c>
      <c r="G25" s="48">
        <v>28</v>
      </c>
      <c r="H25" s="48">
        <v>2</v>
      </c>
      <c r="I25" s="31">
        <v>45</v>
      </c>
      <c r="J25" s="31"/>
      <c r="K25" s="31"/>
      <c r="L25" s="31"/>
      <c r="M25" s="31"/>
      <c r="N25" s="31"/>
    </row>
    <row r="26" spans="1:14" s="16" customFormat="1" ht="15.75" x14ac:dyDescent="0.2">
      <c r="A26" s="35">
        <v>14</v>
      </c>
      <c r="B26" s="137" t="s">
        <v>324</v>
      </c>
      <c r="C26" s="40" t="s">
        <v>546</v>
      </c>
      <c r="D26" s="48">
        <v>2</v>
      </c>
      <c r="E26" s="48">
        <v>45</v>
      </c>
      <c r="F26" s="48">
        <v>15</v>
      </c>
      <c r="G26" s="48">
        <v>28</v>
      </c>
      <c r="H26" s="48">
        <v>2</v>
      </c>
      <c r="I26" s="31">
        <v>45</v>
      </c>
      <c r="J26" s="31"/>
      <c r="K26" s="31"/>
      <c r="L26" s="31"/>
      <c r="M26" s="31"/>
      <c r="N26" s="31"/>
    </row>
    <row r="27" spans="1:14" s="16" customFormat="1" ht="15.75" x14ac:dyDescent="0.2">
      <c r="A27" s="35">
        <v>15</v>
      </c>
      <c r="B27" s="137" t="s">
        <v>325</v>
      </c>
      <c r="C27" s="40" t="s">
        <v>546</v>
      </c>
      <c r="D27" s="48">
        <v>2</v>
      </c>
      <c r="E27" s="48">
        <v>45</v>
      </c>
      <c r="F27" s="48">
        <v>15</v>
      </c>
      <c r="G27" s="48">
        <v>28</v>
      </c>
      <c r="H27" s="48">
        <v>2</v>
      </c>
      <c r="I27" s="31">
        <v>45</v>
      </c>
      <c r="J27" s="31"/>
      <c r="K27" s="31"/>
      <c r="L27" s="31"/>
      <c r="M27" s="31"/>
      <c r="N27" s="31"/>
    </row>
    <row r="28" spans="1:14" s="16" customFormat="1" ht="15.75" x14ac:dyDescent="0.2">
      <c r="A28" s="35">
        <v>16</v>
      </c>
      <c r="B28" s="137" t="s">
        <v>326</v>
      </c>
      <c r="C28" s="40" t="s">
        <v>546</v>
      </c>
      <c r="D28" s="48">
        <v>3</v>
      </c>
      <c r="E28" s="48">
        <v>60</v>
      </c>
      <c r="F28" s="48">
        <v>30</v>
      </c>
      <c r="G28" s="48">
        <v>28</v>
      </c>
      <c r="H28" s="48">
        <v>2</v>
      </c>
      <c r="I28" s="31"/>
      <c r="J28" s="31">
        <v>60</v>
      </c>
      <c r="K28" s="31"/>
      <c r="L28" s="31"/>
      <c r="M28" s="31"/>
      <c r="N28" s="31"/>
    </row>
    <row r="29" spans="1:14" s="16" customFormat="1" ht="15.75" x14ac:dyDescent="0.2">
      <c r="A29" s="35">
        <v>17</v>
      </c>
      <c r="B29" s="137" t="s">
        <v>327</v>
      </c>
      <c r="C29" s="40" t="s">
        <v>546</v>
      </c>
      <c r="D29" s="48">
        <v>3</v>
      </c>
      <c r="E29" s="48">
        <v>60</v>
      </c>
      <c r="F29" s="48">
        <v>30</v>
      </c>
      <c r="G29" s="48">
        <v>28</v>
      </c>
      <c r="H29" s="48">
        <v>2</v>
      </c>
      <c r="I29" s="31"/>
      <c r="J29" s="31">
        <v>60</v>
      </c>
      <c r="K29" s="31"/>
      <c r="L29" s="31"/>
      <c r="M29" s="31"/>
      <c r="N29" s="31"/>
    </row>
    <row r="30" spans="1:14" s="16" customFormat="1" ht="15.75" x14ac:dyDescent="0.2">
      <c r="A30" s="35">
        <v>18</v>
      </c>
      <c r="B30" s="137" t="s">
        <v>328</v>
      </c>
      <c r="C30" s="40" t="s">
        <v>546</v>
      </c>
      <c r="D30" s="48">
        <v>2</v>
      </c>
      <c r="E30" s="48">
        <v>45</v>
      </c>
      <c r="F30" s="48">
        <v>15</v>
      </c>
      <c r="G30" s="48">
        <v>28</v>
      </c>
      <c r="H30" s="48">
        <v>2</v>
      </c>
      <c r="I30" s="31"/>
      <c r="J30" s="31">
        <v>45</v>
      </c>
      <c r="K30" s="31"/>
      <c r="L30" s="31"/>
      <c r="M30" s="31"/>
      <c r="N30" s="31"/>
    </row>
    <row r="31" spans="1:14" s="16" customFormat="1" ht="15.75" x14ac:dyDescent="0.2">
      <c r="A31" s="35">
        <v>19</v>
      </c>
      <c r="B31" s="137" t="s">
        <v>329</v>
      </c>
      <c r="C31" s="40" t="s">
        <v>546</v>
      </c>
      <c r="D31" s="48">
        <v>3</v>
      </c>
      <c r="E31" s="48">
        <v>60</v>
      </c>
      <c r="F31" s="48">
        <v>30</v>
      </c>
      <c r="G31" s="48">
        <v>28</v>
      </c>
      <c r="H31" s="48">
        <v>2</v>
      </c>
      <c r="I31" s="31"/>
      <c r="J31" s="31">
        <v>60</v>
      </c>
      <c r="K31" s="31"/>
      <c r="L31" s="31"/>
      <c r="M31" s="31"/>
      <c r="N31" s="31"/>
    </row>
    <row r="32" spans="1:14" s="16" customFormat="1" ht="15.75" x14ac:dyDescent="0.2">
      <c r="A32" s="35">
        <v>20</v>
      </c>
      <c r="B32" s="137" t="s">
        <v>330</v>
      </c>
      <c r="C32" s="40" t="s">
        <v>546</v>
      </c>
      <c r="D32" s="48">
        <v>3</v>
      </c>
      <c r="E32" s="48">
        <v>60</v>
      </c>
      <c r="F32" s="48">
        <v>30</v>
      </c>
      <c r="G32" s="48">
        <v>28</v>
      </c>
      <c r="H32" s="48">
        <v>2</v>
      </c>
      <c r="I32" s="31"/>
      <c r="J32" s="31"/>
      <c r="K32" s="31">
        <v>60</v>
      </c>
      <c r="L32" s="31"/>
      <c r="M32" s="31"/>
      <c r="N32" s="31"/>
    </row>
    <row r="33" spans="1:14" s="16" customFormat="1" ht="15.75" x14ac:dyDescent="0.2">
      <c r="A33" s="35">
        <v>21</v>
      </c>
      <c r="B33" s="137" t="s">
        <v>331</v>
      </c>
      <c r="C33" s="40" t="s">
        <v>546</v>
      </c>
      <c r="D33" s="48">
        <v>3</v>
      </c>
      <c r="E33" s="48">
        <v>60</v>
      </c>
      <c r="F33" s="48">
        <v>30</v>
      </c>
      <c r="G33" s="48">
        <v>28</v>
      </c>
      <c r="H33" s="48">
        <v>2</v>
      </c>
      <c r="I33" s="31"/>
      <c r="J33" s="31"/>
      <c r="K33" s="31">
        <v>60</v>
      </c>
      <c r="L33" s="31"/>
      <c r="M33" s="31"/>
      <c r="N33" s="31"/>
    </row>
    <row r="34" spans="1:14" s="16" customFormat="1" ht="15.75" x14ac:dyDescent="0.2">
      <c r="A34" s="35">
        <v>22</v>
      </c>
      <c r="B34" s="137" t="s">
        <v>332</v>
      </c>
      <c r="C34" s="40" t="s">
        <v>546</v>
      </c>
      <c r="D34" s="48">
        <v>3</v>
      </c>
      <c r="E34" s="48">
        <v>60</v>
      </c>
      <c r="F34" s="48">
        <v>30</v>
      </c>
      <c r="G34" s="48">
        <v>28</v>
      </c>
      <c r="H34" s="48">
        <v>2</v>
      </c>
      <c r="I34" s="31"/>
      <c r="J34" s="31"/>
      <c r="K34" s="31">
        <v>60</v>
      </c>
      <c r="L34" s="31"/>
      <c r="M34" s="31"/>
      <c r="N34" s="31"/>
    </row>
    <row r="35" spans="1:14" s="16" customFormat="1" ht="15.75" x14ac:dyDescent="0.2">
      <c r="A35" s="35">
        <v>23</v>
      </c>
      <c r="B35" s="137" t="s">
        <v>333</v>
      </c>
      <c r="C35" s="40" t="s">
        <v>546</v>
      </c>
      <c r="D35" s="48">
        <v>3</v>
      </c>
      <c r="E35" s="48">
        <v>60</v>
      </c>
      <c r="F35" s="48">
        <v>30</v>
      </c>
      <c r="G35" s="48">
        <v>28</v>
      </c>
      <c r="H35" s="48">
        <v>2</v>
      </c>
      <c r="I35" s="31"/>
      <c r="J35" s="31"/>
      <c r="K35" s="31">
        <v>60</v>
      </c>
      <c r="L35" s="31"/>
      <c r="M35" s="31"/>
      <c r="N35" s="31"/>
    </row>
    <row r="36" spans="1:14" s="17" customFormat="1" ht="15.75" x14ac:dyDescent="0.2">
      <c r="A36" s="35">
        <v>24</v>
      </c>
      <c r="B36" s="137" t="s">
        <v>334</v>
      </c>
      <c r="C36" s="48" t="s">
        <v>274</v>
      </c>
      <c r="D36" s="48">
        <v>3</v>
      </c>
      <c r="E36" s="48">
        <v>90</v>
      </c>
      <c r="F36" s="48">
        <v>0</v>
      </c>
      <c r="G36" s="48">
        <v>87</v>
      </c>
      <c r="H36" s="48">
        <v>3</v>
      </c>
      <c r="I36" s="31"/>
      <c r="J36" s="31"/>
      <c r="K36" s="31"/>
      <c r="L36" s="31">
        <v>90</v>
      </c>
      <c r="M36" s="31"/>
      <c r="N36" s="31"/>
    </row>
    <row r="37" spans="1:14" s="17" customFormat="1" ht="15.75" x14ac:dyDescent="0.2">
      <c r="A37" s="35">
        <v>25</v>
      </c>
      <c r="B37" s="137" t="s">
        <v>335</v>
      </c>
      <c r="C37" s="48" t="s">
        <v>274</v>
      </c>
      <c r="D37" s="48">
        <v>3</v>
      </c>
      <c r="E37" s="48">
        <v>90</v>
      </c>
      <c r="F37" s="48">
        <v>0</v>
      </c>
      <c r="G37" s="48">
        <v>87</v>
      </c>
      <c r="H37" s="48">
        <v>3</v>
      </c>
      <c r="I37" s="138"/>
      <c r="J37" s="138"/>
      <c r="K37" s="138"/>
      <c r="L37" s="138">
        <v>90</v>
      </c>
      <c r="M37" s="138"/>
      <c r="N37" s="138"/>
    </row>
    <row r="38" spans="1:14" s="17" customFormat="1" ht="15.75" x14ac:dyDescent="0.2">
      <c r="A38" s="35">
        <v>26</v>
      </c>
      <c r="B38" s="137" t="s">
        <v>336</v>
      </c>
      <c r="C38" s="40" t="s">
        <v>546</v>
      </c>
      <c r="D38" s="48">
        <v>2</v>
      </c>
      <c r="E38" s="48">
        <v>45</v>
      </c>
      <c r="F38" s="48">
        <v>15</v>
      </c>
      <c r="G38" s="48">
        <v>58</v>
      </c>
      <c r="H38" s="48">
        <v>2</v>
      </c>
      <c r="I38" s="138"/>
      <c r="J38" s="138"/>
      <c r="K38" s="138"/>
      <c r="L38" s="138">
        <v>45</v>
      </c>
      <c r="M38" s="138"/>
      <c r="N38" s="138"/>
    </row>
    <row r="39" spans="1:14" s="17" customFormat="1" ht="15.75" x14ac:dyDescent="0.2">
      <c r="A39" s="30" t="s">
        <v>95</v>
      </c>
      <c r="B39" s="70" t="s">
        <v>337</v>
      </c>
      <c r="C39" s="40" t="s">
        <v>546</v>
      </c>
      <c r="D39" s="32">
        <v>3</v>
      </c>
      <c r="E39" s="32">
        <v>60</v>
      </c>
      <c r="F39" s="32">
        <v>30</v>
      </c>
      <c r="G39" s="32">
        <v>28</v>
      </c>
      <c r="H39" s="32">
        <v>2</v>
      </c>
      <c r="I39" s="30">
        <f>SUM(I42:I42)</f>
        <v>0</v>
      </c>
      <c r="J39" s="30">
        <f>SUM(J42:J42)</f>
        <v>0</v>
      </c>
      <c r="K39" s="30">
        <v>60</v>
      </c>
      <c r="L39" s="30">
        <f>SUM(L42:L42)</f>
        <v>0</v>
      </c>
      <c r="M39" s="30">
        <f>SUM(M42:M42)</f>
        <v>0</v>
      </c>
      <c r="N39" s="30"/>
    </row>
    <row r="40" spans="1:14" s="16" customFormat="1" ht="15.75" x14ac:dyDescent="0.2">
      <c r="A40" s="35">
        <v>27</v>
      </c>
      <c r="B40" s="137" t="s">
        <v>79</v>
      </c>
      <c r="C40" s="40" t="s">
        <v>546</v>
      </c>
      <c r="D40" s="48">
        <v>3</v>
      </c>
      <c r="E40" s="48">
        <v>60</v>
      </c>
      <c r="F40" s="48">
        <v>30</v>
      </c>
      <c r="G40" s="48">
        <v>28</v>
      </c>
      <c r="H40" s="48">
        <v>2</v>
      </c>
      <c r="I40" s="30"/>
      <c r="J40" s="30"/>
      <c r="K40" s="30">
        <v>60</v>
      </c>
      <c r="L40" s="30"/>
      <c r="M40" s="30"/>
      <c r="N40" s="30"/>
    </row>
    <row r="41" spans="1:14" s="16" customFormat="1" ht="15.75" x14ac:dyDescent="0.2">
      <c r="A41" s="35">
        <v>28</v>
      </c>
      <c r="B41" s="137" t="s">
        <v>522</v>
      </c>
      <c r="C41" s="40" t="s">
        <v>546</v>
      </c>
      <c r="D41" s="48">
        <v>3</v>
      </c>
      <c r="E41" s="48">
        <v>60</v>
      </c>
      <c r="F41" s="48">
        <v>30</v>
      </c>
      <c r="G41" s="48">
        <v>28</v>
      </c>
      <c r="H41" s="48">
        <v>2</v>
      </c>
      <c r="I41" s="30"/>
      <c r="J41" s="30"/>
      <c r="K41" s="30"/>
      <c r="L41" s="30"/>
      <c r="M41" s="30"/>
      <c r="N41" s="30"/>
    </row>
    <row r="42" spans="1:14" s="17" customFormat="1" ht="15.75" x14ac:dyDescent="0.2">
      <c r="A42" s="66">
        <v>29</v>
      </c>
      <c r="B42" s="100" t="s">
        <v>338</v>
      </c>
      <c r="C42" s="40" t="s">
        <v>546</v>
      </c>
      <c r="D42" s="72">
        <v>3</v>
      </c>
      <c r="E42" s="72">
        <v>60</v>
      </c>
      <c r="F42" s="72">
        <v>30</v>
      </c>
      <c r="G42" s="72">
        <v>28</v>
      </c>
      <c r="H42" s="72">
        <v>2</v>
      </c>
      <c r="I42" s="66"/>
      <c r="J42" s="66"/>
      <c r="K42" s="66"/>
      <c r="L42" s="66"/>
      <c r="M42" s="66"/>
      <c r="N42" s="66"/>
    </row>
    <row r="43" spans="1:14" s="17" customFormat="1" ht="31.5" x14ac:dyDescent="0.2">
      <c r="A43" s="28" t="s">
        <v>60</v>
      </c>
      <c r="B43" s="87" t="s">
        <v>339</v>
      </c>
      <c r="C43" s="28"/>
      <c r="D43" s="28">
        <f>SUM(D44:D46)</f>
        <v>14</v>
      </c>
      <c r="E43" s="28">
        <f t="shared" ref="E43:M43" si="4">SUM(E44:E46)</f>
        <v>555</v>
      </c>
      <c r="F43" s="28">
        <f t="shared" si="4"/>
        <v>0</v>
      </c>
      <c r="G43" s="28">
        <f t="shared" si="4"/>
        <v>537</v>
      </c>
      <c r="H43" s="28">
        <f t="shared" si="4"/>
        <v>18</v>
      </c>
      <c r="I43" s="28">
        <f t="shared" si="4"/>
        <v>0</v>
      </c>
      <c r="J43" s="28">
        <f t="shared" si="4"/>
        <v>0</v>
      </c>
      <c r="K43" s="28">
        <f t="shared" si="4"/>
        <v>135</v>
      </c>
      <c r="L43" s="28">
        <f t="shared" si="4"/>
        <v>150</v>
      </c>
      <c r="M43" s="28">
        <f t="shared" si="4"/>
        <v>270</v>
      </c>
      <c r="N43" s="28"/>
    </row>
    <row r="44" spans="1:14" s="16" customFormat="1" ht="15.75" x14ac:dyDescent="0.2">
      <c r="A44" s="72">
        <v>30</v>
      </c>
      <c r="B44" s="37" t="s">
        <v>291</v>
      </c>
      <c r="C44" s="48" t="s">
        <v>5</v>
      </c>
      <c r="D44" s="72">
        <v>3</v>
      </c>
      <c r="E44" s="72">
        <v>135</v>
      </c>
      <c r="F44" s="72"/>
      <c r="G44" s="72">
        <v>130</v>
      </c>
      <c r="H44" s="72">
        <v>5</v>
      </c>
      <c r="I44" s="72"/>
      <c r="J44" s="72"/>
      <c r="K44" s="72">
        <v>135</v>
      </c>
      <c r="L44" s="72"/>
      <c r="M44" s="72"/>
      <c r="N44" s="72"/>
    </row>
    <row r="45" spans="1:14" s="17" customFormat="1" ht="17.25" customHeight="1" x14ac:dyDescent="0.2">
      <c r="A45" s="72">
        <v>31</v>
      </c>
      <c r="B45" s="37" t="s">
        <v>63</v>
      </c>
      <c r="C45" s="48" t="s">
        <v>5</v>
      </c>
      <c r="D45" s="72">
        <v>6</v>
      </c>
      <c r="E45" s="72">
        <v>270</v>
      </c>
      <c r="F45" s="72"/>
      <c r="G45" s="72">
        <v>260</v>
      </c>
      <c r="H45" s="72">
        <v>10</v>
      </c>
      <c r="I45" s="37"/>
      <c r="J45" s="37"/>
      <c r="K45" s="72"/>
      <c r="L45" s="37">
        <v>150</v>
      </c>
      <c r="M45" s="72">
        <v>120</v>
      </c>
      <c r="N45" s="72"/>
    </row>
    <row r="46" spans="1:14" s="14" customFormat="1" ht="15.75" x14ac:dyDescent="0.25">
      <c r="A46" s="72">
        <v>32</v>
      </c>
      <c r="B46" s="37" t="s">
        <v>340</v>
      </c>
      <c r="C46" s="48" t="s">
        <v>274</v>
      </c>
      <c r="D46" s="72">
        <v>5</v>
      </c>
      <c r="E46" s="72">
        <v>150</v>
      </c>
      <c r="F46" s="72"/>
      <c r="G46" s="72">
        <v>147</v>
      </c>
      <c r="H46" s="72">
        <v>3</v>
      </c>
      <c r="I46" s="37"/>
      <c r="J46" s="37"/>
      <c r="K46" s="37"/>
      <c r="L46" s="37"/>
      <c r="M46" s="72">
        <v>150</v>
      </c>
      <c r="N46" s="72"/>
    </row>
    <row r="47" spans="1:14" s="14" customFormat="1" ht="15.75" x14ac:dyDescent="0.25">
      <c r="A47" s="274" t="s">
        <v>140</v>
      </c>
      <c r="B47" s="274"/>
      <c r="C47" s="30"/>
      <c r="D47" s="130">
        <f t="shared" ref="D47:M47" si="5">D17+D9+D43</f>
        <v>83</v>
      </c>
      <c r="E47" s="130">
        <f t="shared" si="5"/>
        <v>2100</v>
      </c>
      <c r="F47" s="130">
        <f t="shared" si="5"/>
        <v>547</v>
      </c>
      <c r="G47" s="130">
        <f t="shared" si="5"/>
        <v>1500</v>
      </c>
      <c r="H47" s="130">
        <f t="shared" si="5"/>
        <v>83</v>
      </c>
      <c r="I47" s="130">
        <f t="shared" si="5"/>
        <v>525</v>
      </c>
      <c r="J47" s="130">
        <f t="shared" si="5"/>
        <v>375</v>
      </c>
      <c r="K47" s="130">
        <f t="shared" si="5"/>
        <v>435</v>
      </c>
      <c r="L47" s="130">
        <f t="shared" si="5"/>
        <v>375</v>
      </c>
      <c r="M47" s="130">
        <f t="shared" si="5"/>
        <v>390</v>
      </c>
      <c r="N47" s="130"/>
    </row>
    <row r="48" spans="1:14" s="105" customFormat="1" ht="15.75" x14ac:dyDescent="0.25">
      <c r="C48" s="107"/>
    </row>
    <row r="49" spans="1:14" s="147" customFormat="1" ht="43.5" customHeight="1" x14ac:dyDescent="0.25">
      <c r="A49" s="261" t="s">
        <v>570</v>
      </c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</row>
    <row r="50" spans="1:14" s="147" customFormat="1" ht="39.75" customHeight="1" x14ac:dyDescent="0.25">
      <c r="A50" s="148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</row>
    <row r="51" spans="1:14" s="105" customFormat="1" ht="15.75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</row>
    <row r="52" spans="1:14" s="105" customFormat="1" ht="15.75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</row>
    <row r="53" spans="1:14" s="105" customFormat="1" ht="15.75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</row>
    <row r="54" spans="1:14" s="105" customFormat="1" ht="15.75" x14ac:dyDescent="0.25">
      <c r="A54" s="107"/>
      <c r="C54" s="107"/>
      <c r="D54" s="107"/>
      <c r="E54" s="107"/>
      <c r="F54" s="107"/>
      <c r="G54" s="107"/>
      <c r="H54" s="107"/>
      <c r="I54" s="107"/>
      <c r="J54" s="107"/>
      <c r="K54" s="108"/>
      <c r="L54" s="108"/>
      <c r="M54" s="108"/>
    </row>
    <row r="55" spans="1:14" s="105" customFormat="1" ht="15.75" x14ac:dyDescent="0.25">
      <c r="A55" s="107"/>
      <c r="C55" s="107"/>
      <c r="D55" s="107"/>
      <c r="E55" s="107"/>
      <c r="F55" s="107"/>
      <c r="G55" s="107"/>
      <c r="H55" s="107"/>
      <c r="I55" s="107"/>
      <c r="J55" s="107"/>
      <c r="K55" s="108"/>
      <c r="L55" s="108"/>
      <c r="M55" s="108"/>
    </row>
    <row r="56" spans="1:14" s="105" customFormat="1" ht="15.75" x14ac:dyDescent="0.25">
      <c r="A56" s="107"/>
      <c r="C56" s="107"/>
      <c r="D56" s="107"/>
      <c r="E56" s="107"/>
      <c r="F56" s="107"/>
      <c r="G56" s="107"/>
      <c r="H56" s="107"/>
      <c r="I56" s="107"/>
      <c r="J56" s="107"/>
      <c r="K56" s="108"/>
      <c r="L56" s="108"/>
      <c r="M56" s="108"/>
    </row>
    <row r="57" spans="1:14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4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4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  <row r="60" spans="1:14" s="105" customFormat="1" ht="15.75" x14ac:dyDescent="0.25">
      <c r="A60" s="107"/>
      <c r="C60" s="107"/>
      <c r="D60" s="107"/>
      <c r="E60" s="107"/>
      <c r="F60" s="107"/>
      <c r="G60" s="107"/>
      <c r="H60" s="107"/>
      <c r="I60" s="107"/>
      <c r="J60" s="107"/>
      <c r="K60" s="108"/>
      <c r="L60" s="108"/>
      <c r="M60" s="108"/>
    </row>
  </sheetData>
  <mergeCells count="14">
    <mergeCell ref="A1:H1"/>
    <mergeCell ref="A2:H2"/>
    <mergeCell ref="A3:H3"/>
    <mergeCell ref="A4:M4"/>
    <mergeCell ref="A5:M5"/>
    <mergeCell ref="B50:N50"/>
    <mergeCell ref="A7:A8"/>
    <mergeCell ref="B7:B8"/>
    <mergeCell ref="D7:D8"/>
    <mergeCell ref="E7:H7"/>
    <mergeCell ref="A47:B47"/>
    <mergeCell ref="C7:C8"/>
    <mergeCell ref="A49:N49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C963B-B724-442B-93AD-A436187418DE}">
  <dimension ref="A1:P59"/>
  <sheetViews>
    <sheetView tabSelected="1" topLeftCell="A35" zoomScaleNormal="100" workbookViewId="0">
      <selection activeCell="K40" sqref="K40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314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367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8" t="s">
        <v>5</v>
      </c>
      <c r="B7" s="282" t="s">
        <v>6</v>
      </c>
      <c r="C7" s="259" t="s">
        <v>271</v>
      </c>
      <c r="D7" s="259" t="s">
        <v>71</v>
      </c>
      <c r="E7" s="259" t="s">
        <v>72</v>
      </c>
      <c r="F7" s="259"/>
      <c r="G7" s="259"/>
      <c r="H7" s="259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81" t="s">
        <v>566</v>
      </c>
    </row>
    <row r="8" spans="1:16" s="8" customFormat="1" ht="63" x14ac:dyDescent="0.2">
      <c r="A8" s="258"/>
      <c r="B8" s="282"/>
      <c r="C8" s="259"/>
      <c r="D8" s="258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81"/>
    </row>
    <row r="9" spans="1:16" s="16" customFormat="1" ht="20.100000000000001" customHeight="1" x14ac:dyDescent="0.2">
      <c r="A9" s="12" t="s">
        <v>20</v>
      </c>
      <c r="B9" s="61" t="s">
        <v>21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165</v>
      </c>
      <c r="J9" s="12">
        <f t="shared" si="0"/>
        <v>270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93"/>
    </row>
    <row r="10" spans="1:16" s="17" customFormat="1" ht="20.100000000000001" customHeight="1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/>
      <c r="J10" s="42">
        <v>75</v>
      </c>
      <c r="K10" s="42"/>
      <c r="L10" s="42"/>
      <c r="M10" s="42"/>
      <c r="N10" s="42"/>
    </row>
    <row r="11" spans="1:16" s="17" customFormat="1" ht="20.100000000000001" customHeight="1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/>
      <c r="J11" s="42">
        <v>75</v>
      </c>
      <c r="K11" s="42"/>
      <c r="L11" s="42"/>
      <c r="M11" s="42"/>
      <c r="N11" s="42"/>
    </row>
    <row r="12" spans="1:16" s="17" customFormat="1" ht="20.100000000000001" customHeight="1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6" s="17" customFormat="1" ht="20.100000000000001" customHeight="1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42"/>
      <c r="L13" s="42"/>
      <c r="M13" s="42"/>
      <c r="N13" s="42"/>
    </row>
    <row r="14" spans="1:16" s="17" customFormat="1" ht="20.100000000000001" customHeight="1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0"/>
      <c r="L14" s="40"/>
      <c r="M14" s="40"/>
      <c r="N14" s="40"/>
    </row>
    <row r="15" spans="1:16" s="17" customFormat="1" ht="20.100000000000001" customHeight="1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0"/>
      <c r="L15" s="40"/>
      <c r="M15" s="40"/>
      <c r="N15" s="40"/>
    </row>
    <row r="16" spans="1:16" s="17" customFormat="1" ht="20.100000000000001" customHeight="1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0"/>
      <c r="L16" s="40"/>
      <c r="M16" s="40"/>
      <c r="N16" s="40"/>
    </row>
    <row r="17" spans="1:14" s="16" customFormat="1" ht="20.100000000000001" customHeight="1" x14ac:dyDescent="0.2">
      <c r="A17" s="30" t="s">
        <v>29</v>
      </c>
      <c r="B17" s="52" t="s">
        <v>316</v>
      </c>
      <c r="C17" s="32"/>
      <c r="D17" s="32">
        <f t="shared" ref="D17:M17" si="1">D18+D21+D44</f>
        <v>60</v>
      </c>
      <c r="E17" s="32">
        <f t="shared" si="1"/>
        <v>1365</v>
      </c>
      <c r="F17" s="32">
        <f t="shared" si="1"/>
        <v>455</v>
      </c>
      <c r="G17" s="32">
        <f t="shared" si="1"/>
        <v>858</v>
      </c>
      <c r="H17" s="32">
        <f t="shared" si="1"/>
        <v>52</v>
      </c>
      <c r="I17" s="32">
        <f t="shared" si="1"/>
        <v>270</v>
      </c>
      <c r="J17" s="32">
        <f t="shared" si="1"/>
        <v>225</v>
      </c>
      <c r="K17" s="32">
        <f t="shared" si="1"/>
        <v>300</v>
      </c>
      <c r="L17" s="32">
        <f t="shared" si="1"/>
        <v>570</v>
      </c>
      <c r="M17" s="32">
        <f t="shared" si="1"/>
        <v>0</v>
      </c>
      <c r="N17" s="12"/>
    </row>
    <row r="18" spans="1:14" s="17" customFormat="1" ht="20.100000000000001" customHeight="1" x14ac:dyDescent="0.2">
      <c r="A18" s="30" t="s">
        <v>31</v>
      </c>
      <c r="B18" s="52" t="s">
        <v>183</v>
      </c>
      <c r="C18" s="32"/>
      <c r="D18" s="32">
        <f t="shared" ref="D18:M18" si="2">SUM(D19:D20)</f>
        <v>5</v>
      </c>
      <c r="E18" s="32">
        <f t="shared" si="2"/>
        <v>105</v>
      </c>
      <c r="F18" s="32">
        <f t="shared" si="2"/>
        <v>45</v>
      </c>
      <c r="G18" s="32">
        <f t="shared" si="2"/>
        <v>56</v>
      </c>
      <c r="H18" s="32">
        <f t="shared" si="2"/>
        <v>4</v>
      </c>
      <c r="I18" s="202">
        <f t="shared" si="2"/>
        <v>45</v>
      </c>
      <c r="J18" s="202">
        <f t="shared" si="2"/>
        <v>0</v>
      </c>
      <c r="K18" s="202">
        <f t="shared" si="2"/>
        <v>0</v>
      </c>
      <c r="L18" s="202">
        <f t="shared" si="2"/>
        <v>60</v>
      </c>
      <c r="M18" s="202">
        <f t="shared" si="2"/>
        <v>0</v>
      </c>
      <c r="N18" s="12"/>
    </row>
    <row r="19" spans="1:14" s="17" customFormat="1" ht="20.100000000000001" customHeight="1" x14ac:dyDescent="0.2">
      <c r="A19" s="31">
        <v>8</v>
      </c>
      <c r="B19" s="236" t="s">
        <v>656</v>
      </c>
      <c r="C19" s="40" t="s">
        <v>546</v>
      </c>
      <c r="D19" s="40">
        <v>2</v>
      </c>
      <c r="E19" s="40">
        <v>45</v>
      </c>
      <c r="F19" s="40">
        <v>15</v>
      </c>
      <c r="G19" s="40">
        <v>28</v>
      </c>
      <c r="H19" s="40">
        <v>2</v>
      </c>
      <c r="I19" s="203">
        <v>45</v>
      </c>
      <c r="J19" s="203"/>
      <c r="K19" s="203"/>
      <c r="L19" s="203"/>
      <c r="M19" s="203"/>
      <c r="N19" s="42"/>
    </row>
    <row r="20" spans="1:14" s="17" customFormat="1" ht="20.100000000000001" customHeight="1" x14ac:dyDescent="0.2">
      <c r="A20" s="31">
        <v>9</v>
      </c>
      <c r="B20" s="80" t="s">
        <v>341</v>
      </c>
      <c r="C20" s="40" t="s">
        <v>546</v>
      </c>
      <c r="D20" s="40">
        <v>3</v>
      </c>
      <c r="E20" s="40">
        <v>60</v>
      </c>
      <c r="F20" s="40">
        <v>30</v>
      </c>
      <c r="G20" s="40">
        <v>28</v>
      </c>
      <c r="H20" s="40">
        <v>2</v>
      </c>
      <c r="I20" s="204"/>
      <c r="J20" s="203"/>
      <c r="K20" s="203"/>
      <c r="L20" s="204">
        <v>60</v>
      </c>
      <c r="M20" s="203"/>
      <c r="N20" s="42"/>
    </row>
    <row r="21" spans="1:14" s="17" customFormat="1" ht="20.100000000000001" customHeight="1" x14ac:dyDescent="0.2">
      <c r="A21" s="30" t="s">
        <v>42</v>
      </c>
      <c r="B21" s="52" t="s">
        <v>321</v>
      </c>
      <c r="C21" s="40"/>
      <c r="D21" s="32">
        <f>SUM(D22:D43)</f>
        <v>52</v>
      </c>
      <c r="E21" s="32">
        <f t="shared" ref="E21:M21" si="3">SUM(E22:E43)</f>
        <v>1200</v>
      </c>
      <c r="F21" s="32">
        <f t="shared" si="3"/>
        <v>380</v>
      </c>
      <c r="G21" s="32">
        <f t="shared" si="3"/>
        <v>774</v>
      </c>
      <c r="H21" s="32">
        <f t="shared" si="3"/>
        <v>46</v>
      </c>
      <c r="I21" s="32">
        <f t="shared" si="3"/>
        <v>225</v>
      </c>
      <c r="J21" s="32">
        <f t="shared" si="3"/>
        <v>225</v>
      </c>
      <c r="K21" s="32">
        <f t="shared" si="3"/>
        <v>240</v>
      </c>
      <c r="L21" s="32">
        <f t="shared" si="3"/>
        <v>510</v>
      </c>
      <c r="M21" s="32">
        <f t="shared" si="3"/>
        <v>0</v>
      </c>
      <c r="N21" s="12"/>
    </row>
    <row r="22" spans="1:14" s="17" customFormat="1" ht="20.100000000000001" customHeight="1" x14ac:dyDescent="0.2">
      <c r="A22" s="31">
        <v>10</v>
      </c>
      <c r="B22" s="80" t="s">
        <v>342</v>
      </c>
      <c r="C22" s="40" t="s">
        <v>546</v>
      </c>
      <c r="D22" s="40">
        <v>2</v>
      </c>
      <c r="E22" s="40">
        <v>45</v>
      </c>
      <c r="F22" s="40">
        <v>15</v>
      </c>
      <c r="G22" s="40">
        <v>28</v>
      </c>
      <c r="H22" s="40">
        <v>2</v>
      </c>
      <c r="I22" s="31">
        <v>45</v>
      </c>
      <c r="J22" s="31"/>
      <c r="K22" s="31"/>
      <c r="L22" s="31"/>
      <c r="M22" s="31"/>
      <c r="N22" s="12"/>
    </row>
    <row r="23" spans="1:14" s="16" customFormat="1" ht="20.100000000000001" customHeight="1" x14ac:dyDescent="0.2">
      <c r="A23" s="31">
        <v>11</v>
      </c>
      <c r="B23" s="80" t="s">
        <v>343</v>
      </c>
      <c r="C23" s="40" t="s">
        <v>546</v>
      </c>
      <c r="D23" s="40">
        <v>2</v>
      </c>
      <c r="E23" s="40">
        <v>45</v>
      </c>
      <c r="F23" s="40">
        <v>15</v>
      </c>
      <c r="G23" s="40">
        <v>28</v>
      </c>
      <c r="H23" s="40">
        <v>2</v>
      </c>
      <c r="I23" s="31">
        <v>45</v>
      </c>
      <c r="J23" s="31"/>
      <c r="K23" s="31"/>
      <c r="L23" s="31"/>
      <c r="M23" s="31"/>
      <c r="N23" s="12"/>
    </row>
    <row r="24" spans="1:14" s="16" customFormat="1" ht="20.100000000000001" customHeight="1" x14ac:dyDescent="0.2">
      <c r="A24" s="31">
        <v>12</v>
      </c>
      <c r="B24" s="80" t="s">
        <v>344</v>
      </c>
      <c r="C24" s="40" t="s">
        <v>546</v>
      </c>
      <c r="D24" s="40">
        <v>2</v>
      </c>
      <c r="E24" s="40">
        <v>45</v>
      </c>
      <c r="F24" s="40">
        <v>15</v>
      </c>
      <c r="G24" s="40">
        <v>28</v>
      </c>
      <c r="H24" s="40">
        <v>2</v>
      </c>
      <c r="I24" s="31">
        <v>45</v>
      </c>
      <c r="J24" s="31"/>
      <c r="K24" s="31"/>
      <c r="L24" s="31"/>
      <c r="M24" s="31"/>
      <c r="N24" s="32"/>
    </row>
    <row r="25" spans="1:14" s="17" customFormat="1" ht="20.100000000000001" customHeight="1" x14ac:dyDescent="0.2">
      <c r="A25" s="31">
        <v>13</v>
      </c>
      <c r="B25" s="80" t="s">
        <v>345</v>
      </c>
      <c r="C25" s="40" t="s">
        <v>546</v>
      </c>
      <c r="D25" s="40">
        <v>2</v>
      </c>
      <c r="E25" s="40">
        <v>45</v>
      </c>
      <c r="F25" s="40">
        <v>15</v>
      </c>
      <c r="G25" s="40">
        <v>28</v>
      </c>
      <c r="H25" s="40">
        <v>2</v>
      </c>
      <c r="I25" s="31">
        <v>45</v>
      </c>
      <c r="J25" s="31"/>
      <c r="K25" s="31"/>
      <c r="L25" s="31"/>
      <c r="M25" s="31"/>
      <c r="N25" s="32"/>
    </row>
    <row r="26" spans="1:14" s="16" customFormat="1" ht="20.100000000000001" customHeight="1" x14ac:dyDescent="0.2">
      <c r="A26" s="31">
        <v>14</v>
      </c>
      <c r="B26" s="80" t="s">
        <v>346</v>
      </c>
      <c r="C26" s="40" t="s">
        <v>546</v>
      </c>
      <c r="D26" s="40">
        <v>2</v>
      </c>
      <c r="E26" s="40">
        <v>45</v>
      </c>
      <c r="F26" s="40">
        <v>15</v>
      </c>
      <c r="G26" s="40">
        <v>28</v>
      </c>
      <c r="H26" s="40">
        <v>2</v>
      </c>
      <c r="I26" s="31"/>
      <c r="J26" s="31">
        <v>45</v>
      </c>
      <c r="K26" s="31"/>
      <c r="L26" s="31"/>
      <c r="M26" s="31"/>
      <c r="N26" s="32"/>
    </row>
    <row r="27" spans="1:14" s="16" customFormat="1" ht="20.100000000000001" customHeight="1" x14ac:dyDescent="0.2">
      <c r="A27" s="31">
        <v>15</v>
      </c>
      <c r="B27" s="80" t="s">
        <v>347</v>
      </c>
      <c r="C27" s="40" t="s">
        <v>546</v>
      </c>
      <c r="D27" s="40">
        <v>2</v>
      </c>
      <c r="E27" s="99">
        <v>45</v>
      </c>
      <c r="F27" s="99">
        <v>15</v>
      </c>
      <c r="G27" s="99">
        <v>28</v>
      </c>
      <c r="H27" s="99">
        <v>2</v>
      </c>
      <c r="I27" s="31"/>
      <c r="J27" s="31">
        <v>45</v>
      </c>
      <c r="K27" s="31"/>
      <c r="L27" s="31"/>
      <c r="M27" s="31"/>
      <c r="N27" s="32"/>
    </row>
    <row r="28" spans="1:14" s="16" customFormat="1" ht="20.100000000000001" customHeight="1" x14ac:dyDescent="0.2">
      <c r="A28" s="31">
        <v>16</v>
      </c>
      <c r="B28" s="80" t="s">
        <v>348</v>
      </c>
      <c r="C28" s="40" t="s">
        <v>546</v>
      </c>
      <c r="D28" s="40">
        <v>2</v>
      </c>
      <c r="E28" s="40">
        <v>45</v>
      </c>
      <c r="F28" s="40">
        <v>15</v>
      </c>
      <c r="G28" s="40">
        <v>28</v>
      </c>
      <c r="H28" s="40">
        <v>2</v>
      </c>
      <c r="I28" s="31"/>
      <c r="J28" s="31">
        <v>45</v>
      </c>
      <c r="K28" s="31"/>
      <c r="L28" s="31"/>
      <c r="M28" s="31"/>
      <c r="N28" s="32"/>
    </row>
    <row r="29" spans="1:14" s="16" customFormat="1" ht="20.100000000000001" customHeight="1" x14ac:dyDescent="0.2">
      <c r="A29" s="31">
        <v>17</v>
      </c>
      <c r="B29" s="80" t="s">
        <v>349</v>
      </c>
      <c r="C29" s="40" t="s">
        <v>546</v>
      </c>
      <c r="D29" s="40">
        <v>2</v>
      </c>
      <c r="E29" s="40">
        <v>45</v>
      </c>
      <c r="F29" s="40">
        <v>15</v>
      </c>
      <c r="G29" s="40">
        <v>28</v>
      </c>
      <c r="H29" s="40">
        <v>2</v>
      </c>
      <c r="I29" s="31"/>
      <c r="J29" s="31">
        <v>45</v>
      </c>
      <c r="K29" s="31"/>
      <c r="L29" s="31"/>
      <c r="M29" s="31"/>
      <c r="N29" s="32"/>
    </row>
    <row r="30" spans="1:14" s="16" customFormat="1" ht="20.100000000000001" customHeight="1" x14ac:dyDescent="0.2">
      <c r="A30" s="31">
        <v>18</v>
      </c>
      <c r="B30" s="80" t="s">
        <v>350</v>
      </c>
      <c r="C30" s="40" t="s">
        <v>546</v>
      </c>
      <c r="D30" s="40">
        <v>2</v>
      </c>
      <c r="E30" s="40">
        <v>45</v>
      </c>
      <c r="F30" s="40">
        <v>15</v>
      </c>
      <c r="G30" s="40">
        <v>28</v>
      </c>
      <c r="H30" s="40">
        <v>2</v>
      </c>
      <c r="I30" s="31"/>
      <c r="J30" s="31"/>
      <c r="K30" s="31">
        <v>45</v>
      </c>
      <c r="L30" s="31"/>
      <c r="M30" s="31"/>
      <c r="N30" s="54"/>
    </row>
    <row r="31" spans="1:14" s="16" customFormat="1" ht="20.100000000000001" customHeight="1" x14ac:dyDescent="0.2">
      <c r="A31" s="31">
        <v>19</v>
      </c>
      <c r="B31" s="80" t="s">
        <v>351</v>
      </c>
      <c r="C31" s="40" t="s">
        <v>546</v>
      </c>
      <c r="D31" s="40">
        <v>2</v>
      </c>
      <c r="E31" s="40">
        <v>45</v>
      </c>
      <c r="F31" s="40">
        <v>15</v>
      </c>
      <c r="G31" s="40">
        <v>28</v>
      </c>
      <c r="H31" s="40">
        <v>2</v>
      </c>
      <c r="I31" s="31"/>
      <c r="J31" s="31"/>
      <c r="K31" s="31">
        <v>45</v>
      </c>
      <c r="L31" s="31"/>
      <c r="M31" s="31"/>
      <c r="N31" s="54"/>
    </row>
    <row r="32" spans="1:14" s="16" customFormat="1" ht="20.100000000000001" customHeight="1" x14ac:dyDescent="0.2">
      <c r="A32" s="31">
        <v>20</v>
      </c>
      <c r="B32" s="80" t="s">
        <v>352</v>
      </c>
      <c r="C32" s="40" t="s">
        <v>546</v>
      </c>
      <c r="D32" s="40">
        <v>2</v>
      </c>
      <c r="E32" s="40">
        <v>45</v>
      </c>
      <c r="F32" s="40">
        <v>15</v>
      </c>
      <c r="G32" s="40">
        <v>28</v>
      </c>
      <c r="H32" s="40">
        <v>2</v>
      </c>
      <c r="I32" s="31"/>
      <c r="J32" s="31"/>
      <c r="K32" s="31">
        <v>45</v>
      </c>
      <c r="L32" s="31"/>
      <c r="M32" s="31"/>
      <c r="N32" s="40"/>
    </row>
    <row r="33" spans="1:15" s="16" customFormat="1" ht="20.100000000000001" customHeight="1" x14ac:dyDescent="0.2">
      <c r="A33" s="31">
        <v>21</v>
      </c>
      <c r="B33" s="80" t="s">
        <v>353</v>
      </c>
      <c r="C33" s="40" t="s">
        <v>546</v>
      </c>
      <c r="D33" s="40">
        <v>2</v>
      </c>
      <c r="E33" s="40">
        <v>45</v>
      </c>
      <c r="F33" s="40">
        <v>15</v>
      </c>
      <c r="G33" s="40">
        <v>28</v>
      </c>
      <c r="H33" s="40">
        <v>2</v>
      </c>
      <c r="I33" s="31"/>
      <c r="J33" s="31"/>
      <c r="K33" s="31">
        <v>45</v>
      </c>
      <c r="L33" s="31"/>
      <c r="M33" s="31"/>
      <c r="N33" s="40"/>
    </row>
    <row r="34" spans="1:15" s="16" customFormat="1" ht="20.100000000000001" customHeight="1" x14ac:dyDescent="0.2">
      <c r="A34" s="31">
        <v>22</v>
      </c>
      <c r="B34" s="80" t="s">
        <v>354</v>
      </c>
      <c r="C34" s="40" t="s">
        <v>546</v>
      </c>
      <c r="D34" s="40">
        <v>3</v>
      </c>
      <c r="E34" s="40">
        <v>75</v>
      </c>
      <c r="F34" s="40">
        <v>15</v>
      </c>
      <c r="G34" s="40">
        <v>58</v>
      </c>
      <c r="H34" s="40">
        <v>2</v>
      </c>
      <c r="I34" s="31"/>
      <c r="J34" s="31"/>
      <c r="K34" s="31"/>
      <c r="L34" s="31">
        <v>75</v>
      </c>
      <c r="M34" s="31"/>
      <c r="N34" s="40"/>
    </row>
    <row r="35" spans="1:15" s="16" customFormat="1" ht="20.100000000000001" customHeight="1" x14ac:dyDescent="0.2">
      <c r="A35" s="31">
        <v>23</v>
      </c>
      <c r="B35" s="80" t="s">
        <v>355</v>
      </c>
      <c r="C35" s="40" t="s">
        <v>546</v>
      </c>
      <c r="D35" s="40">
        <v>3</v>
      </c>
      <c r="E35" s="40">
        <v>75</v>
      </c>
      <c r="F35" s="40">
        <v>15</v>
      </c>
      <c r="G35" s="40">
        <v>58</v>
      </c>
      <c r="H35" s="40">
        <v>2</v>
      </c>
      <c r="I35" s="31"/>
      <c r="J35" s="31"/>
      <c r="K35" s="31"/>
      <c r="L35" s="31">
        <v>75</v>
      </c>
      <c r="M35" s="31"/>
      <c r="N35" s="40"/>
    </row>
    <row r="36" spans="1:15" s="17" customFormat="1" ht="20.100000000000001" customHeight="1" x14ac:dyDescent="0.2">
      <c r="A36" s="31">
        <v>24</v>
      </c>
      <c r="B36" s="80" t="s">
        <v>356</v>
      </c>
      <c r="C36" s="40" t="s">
        <v>546</v>
      </c>
      <c r="D36" s="40">
        <v>3</v>
      </c>
      <c r="E36" s="40">
        <v>60</v>
      </c>
      <c r="F36" s="40">
        <v>30</v>
      </c>
      <c r="G36" s="40">
        <v>28</v>
      </c>
      <c r="H36" s="40">
        <v>2</v>
      </c>
      <c r="I36" s="31"/>
      <c r="J36" s="31"/>
      <c r="K36" s="31"/>
      <c r="L36" s="31">
        <v>60</v>
      </c>
      <c r="M36" s="31"/>
      <c r="N36" s="54"/>
    </row>
    <row r="37" spans="1:15" s="17" customFormat="1" ht="20.100000000000001" customHeight="1" x14ac:dyDescent="0.2">
      <c r="A37" s="31">
        <v>25</v>
      </c>
      <c r="B37" s="80" t="s">
        <v>357</v>
      </c>
      <c r="C37" s="40" t="s">
        <v>546</v>
      </c>
      <c r="D37" s="40">
        <v>3</v>
      </c>
      <c r="E37" s="40">
        <v>60</v>
      </c>
      <c r="F37" s="40">
        <v>30</v>
      </c>
      <c r="G37" s="40">
        <v>28</v>
      </c>
      <c r="H37" s="40">
        <v>2</v>
      </c>
      <c r="I37" s="31"/>
      <c r="J37" s="31"/>
      <c r="K37" s="31"/>
      <c r="L37" s="31">
        <v>60</v>
      </c>
      <c r="M37" s="31"/>
      <c r="N37" s="54"/>
    </row>
    <row r="38" spans="1:15" s="17" customFormat="1" ht="20.100000000000001" customHeight="1" x14ac:dyDescent="0.2">
      <c r="A38" s="31">
        <v>26</v>
      </c>
      <c r="B38" s="80" t="s">
        <v>358</v>
      </c>
      <c r="C38" s="40" t="s">
        <v>546</v>
      </c>
      <c r="D38" s="40">
        <v>2</v>
      </c>
      <c r="E38" s="40">
        <v>45</v>
      </c>
      <c r="F38" s="40">
        <v>15</v>
      </c>
      <c r="G38" s="40">
        <v>28</v>
      </c>
      <c r="H38" s="40">
        <v>2</v>
      </c>
      <c r="I38" s="31">
        <v>45</v>
      </c>
      <c r="J38" s="31"/>
      <c r="K38" s="31"/>
      <c r="L38" s="31"/>
      <c r="M38" s="203"/>
      <c r="N38" s="155"/>
    </row>
    <row r="39" spans="1:15" s="17" customFormat="1" ht="20.100000000000001" customHeight="1" x14ac:dyDescent="0.2">
      <c r="A39" s="31">
        <v>27</v>
      </c>
      <c r="B39" s="80" t="s">
        <v>359</v>
      </c>
      <c r="C39" s="40" t="s">
        <v>546</v>
      </c>
      <c r="D39" s="40">
        <v>2</v>
      </c>
      <c r="E39" s="40">
        <v>45</v>
      </c>
      <c r="F39" s="40">
        <v>15</v>
      </c>
      <c r="G39" s="40">
        <v>28</v>
      </c>
      <c r="H39" s="40">
        <v>2</v>
      </c>
      <c r="I39" s="31"/>
      <c r="J39" s="31">
        <v>45</v>
      </c>
      <c r="K39" s="31"/>
      <c r="L39" s="31"/>
      <c r="M39" s="203"/>
      <c r="N39" s="54"/>
    </row>
    <row r="40" spans="1:15" s="16" customFormat="1" ht="20.100000000000001" customHeight="1" x14ac:dyDescent="0.2">
      <c r="A40" s="31">
        <v>28</v>
      </c>
      <c r="B40" s="80" t="s">
        <v>360</v>
      </c>
      <c r="C40" s="40" t="s">
        <v>546</v>
      </c>
      <c r="D40" s="40">
        <v>3</v>
      </c>
      <c r="E40" s="40">
        <v>60</v>
      </c>
      <c r="F40" s="40">
        <v>30</v>
      </c>
      <c r="G40" s="40">
        <v>28</v>
      </c>
      <c r="H40" s="40">
        <v>2</v>
      </c>
      <c r="I40" s="31"/>
      <c r="J40" s="31"/>
      <c r="K40" s="31">
        <v>60</v>
      </c>
      <c r="L40" s="31"/>
      <c r="M40" s="203"/>
      <c r="N40" s="54"/>
    </row>
    <row r="41" spans="1:15" s="16" customFormat="1" ht="20.100000000000001" customHeight="1" x14ac:dyDescent="0.2">
      <c r="A41" s="31">
        <v>29</v>
      </c>
      <c r="B41" s="80" t="s">
        <v>361</v>
      </c>
      <c r="C41" s="40" t="s">
        <v>546</v>
      </c>
      <c r="D41" s="40">
        <v>3</v>
      </c>
      <c r="E41" s="40">
        <v>60</v>
      </c>
      <c r="F41" s="40">
        <v>30</v>
      </c>
      <c r="G41" s="40">
        <v>28</v>
      </c>
      <c r="H41" s="40">
        <v>2</v>
      </c>
      <c r="I41" s="31"/>
      <c r="J41" s="31"/>
      <c r="K41" s="31"/>
      <c r="L41" s="31">
        <v>60</v>
      </c>
      <c r="M41" s="203"/>
      <c r="N41" s="54"/>
    </row>
    <row r="42" spans="1:15" s="17" customFormat="1" ht="20.100000000000001" customHeight="1" x14ac:dyDescent="0.2">
      <c r="A42" s="31">
        <v>30</v>
      </c>
      <c r="B42" s="80" t="s">
        <v>569</v>
      </c>
      <c r="C42" s="40" t="s">
        <v>546</v>
      </c>
      <c r="D42" s="72">
        <v>3</v>
      </c>
      <c r="E42" s="72">
        <v>90</v>
      </c>
      <c r="F42" s="72">
        <v>10</v>
      </c>
      <c r="G42" s="72">
        <v>77</v>
      </c>
      <c r="H42" s="72">
        <v>3</v>
      </c>
      <c r="I42" s="31"/>
      <c r="J42" s="31"/>
      <c r="K42" s="31"/>
      <c r="L42" s="31">
        <v>90</v>
      </c>
      <c r="M42" s="203"/>
      <c r="N42" s="54"/>
    </row>
    <row r="43" spans="1:15" s="17" customFormat="1" ht="20.100000000000001" customHeight="1" x14ac:dyDescent="0.2">
      <c r="A43" s="31">
        <v>31</v>
      </c>
      <c r="B43" s="80" t="s">
        <v>362</v>
      </c>
      <c r="C43" s="40" t="s">
        <v>546</v>
      </c>
      <c r="D43" s="40">
        <v>3</v>
      </c>
      <c r="E43" s="40">
        <v>90</v>
      </c>
      <c r="F43" s="40">
        <v>10</v>
      </c>
      <c r="G43" s="40">
        <v>77</v>
      </c>
      <c r="H43" s="40">
        <v>3</v>
      </c>
      <c r="I43" s="31"/>
      <c r="J43" s="31"/>
      <c r="K43" s="31"/>
      <c r="L43" s="31">
        <v>90</v>
      </c>
      <c r="M43" s="31"/>
      <c r="N43" s="54"/>
    </row>
    <row r="44" spans="1:15" s="16" customFormat="1" ht="20.100000000000001" customHeight="1" x14ac:dyDescent="0.2">
      <c r="A44" s="30" t="s">
        <v>95</v>
      </c>
      <c r="B44" s="70" t="s">
        <v>337</v>
      </c>
      <c r="C44" s="40"/>
      <c r="D44" s="32">
        <v>3</v>
      </c>
      <c r="E44" s="32">
        <v>60</v>
      </c>
      <c r="F44" s="32">
        <v>30</v>
      </c>
      <c r="G44" s="32">
        <v>28</v>
      </c>
      <c r="H44" s="32">
        <v>2</v>
      </c>
      <c r="I44" s="30">
        <f>SUM(I45:I48)</f>
        <v>0</v>
      </c>
      <c r="J44" s="30">
        <f>SUM(J45:J48)</f>
        <v>0</v>
      </c>
      <c r="K44" s="30">
        <f>SUM(K45:K48)</f>
        <v>60</v>
      </c>
      <c r="L44" s="30">
        <f>SUM(L45:L48)</f>
        <v>0</v>
      </c>
      <c r="M44" s="30">
        <f>SUM(M45:M48)</f>
        <v>0</v>
      </c>
      <c r="N44" s="32"/>
    </row>
    <row r="45" spans="1:15" s="17" customFormat="1" ht="20.100000000000001" customHeight="1" x14ac:dyDescent="0.2">
      <c r="A45" s="31">
        <v>32</v>
      </c>
      <c r="B45" s="80" t="s">
        <v>363</v>
      </c>
      <c r="C45" s="40" t="s">
        <v>546</v>
      </c>
      <c r="D45" s="40">
        <v>3</v>
      </c>
      <c r="E45" s="40">
        <v>60</v>
      </c>
      <c r="F45" s="40">
        <v>30</v>
      </c>
      <c r="G45" s="40">
        <v>28</v>
      </c>
      <c r="H45" s="40">
        <v>2</v>
      </c>
      <c r="I45" s="31"/>
      <c r="J45" s="31"/>
      <c r="K45" s="204"/>
      <c r="L45" s="31"/>
      <c r="M45" s="31"/>
      <c r="N45" s="54"/>
      <c r="O45" s="17" t="s">
        <v>706</v>
      </c>
    </row>
    <row r="46" spans="1:15" s="105" customFormat="1" ht="20.100000000000001" customHeight="1" x14ac:dyDescent="0.25">
      <c r="A46" s="31">
        <v>33</v>
      </c>
      <c r="B46" s="80" t="s">
        <v>364</v>
      </c>
      <c r="C46" s="40" t="s">
        <v>546</v>
      </c>
      <c r="D46" s="40">
        <v>3</v>
      </c>
      <c r="E46" s="40">
        <v>60</v>
      </c>
      <c r="F46" s="40">
        <v>30</v>
      </c>
      <c r="G46" s="40">
        <v>28</v>
      </c>
      <c r="H46" s="40">
        <v>2</v>
      </c>
      <c r="I46" s="31"/>
      <c r="J46" s="31"/>
      <c r="K46" s="31"/>
      <c r="L46" s="31"/>
      <c r="M46" s="31"/>
      <c r="N46" s="54"/>
      <c r="O46" s="14"/>
    </row>
    <row r="47" spans="1:15" s="105" customFormat="1" ht="20.100000000000001" customHeight="1" x14ac:dyDescent="0.25">
      <c r="A47" s="31">
        <v>34</v>
      </c>
      <c r="B47" s="80" t="s">
        <v>365</v>
      </c>
      <c r="C47" s="40" t="s">
        <v>546</v>
      </c>
      <c r="D47" s="40">
        <v>3</v>
      </c>
      <c r="E47" s="40">
        <v>60</v>
      </c>
      <c r="F47" s="40">
        <v>30</v>
      </c>
      <c r="G47" s="40">
        <v>28</v>
      </c>
      <c r="H47" s="40">
        <v>2</v>
      </c>
      <c r="I47" s="31"/>
      <c r="J47" s="31"/>
      <c r="K47" s="31">
        <v>60</v>
      </c>
      <c r="L47" s="205"/>
      <c r="M47" s="31"/>
      <c r="N47" s="54"/>
      <c r="O47" s="14"/>
    </row>
    <row r="48" spans="1:15" s="105" customFormat="1" ht="20.100000000000001" customHeight="1" x14ac:dyDescent="0.25">
      <c r="A48" s="31">
        <v>35</v>
      </c>
      <c r="B48" s="80" t="s">
        <v>366</v>
      </c>
      <c r="C48" s="40" t="s">
        <v>546</v>
      </c>
      <c r="D48" s="40">
        <v>3</v>
      </c>
      <c r="E48" s="40">
        <v>60</v>
      </c>
      <c r="F48" s="40">
        <v>30</v>
      </c>
      <c r="G48" s="40">
        <v>28</v>
      </c>
      <c r="H48" s="40">
        <v>2</v>
      </c>
      <c r="I48" s="31"/>
      <c r="J48" s="31"/>
      <c r="K48" s="31"/>
      <c r="L48" s="31"/>
      <c r="M48" s="31"/>
      <c r="N48" s="32"/>
      <c r="O48" s="14"/>
    </row>
    <row r="49" spans="1:15" s="105" customFormat="1" ht="31.5" x14ac:dyDescent="0.25">
      <c r="A49" s="34" t="s">
        <v>60</v>
      </c>
      <c r="B49" s="52" t="s">
        <v>700</v>
      </c>
      <c r="C49" s="52"/>
      <c r="D49" s="30">
        <v>14</v>
      </c>
      <c r="E49" s="30">
        <v>555</v>
      </c>
      <c r="F49" s="30">
        <v>0</v>
      </c>
      <c r="G49" s="30">
        <v>537</v>
      </c>
      <c r="H49" s="30">
        <v>18</v>
      </c>
      <c r="I49" s="30">
        <v>0</v>
      </c>
      <c r="J49" s="30">
        <v>0</v>
      </c>
      <c r="K49" s="30">
        <v>285</v>
      </c>
      <c r="L49" s="30">
        <v>0</v>
      </c>
      <c r="M49" s="30">
        <v>270</v>
      </c>
      <c r="N49" s="54"/>
      <c r="O49" s="14"/>
    </row>
    <row r="50" spans="1:15" s="105" customFormat="1" ht="20.100000000000001" customHeight="1" x14ac:dyDescent="0.25">
      <c r="A50" s="31">
        <v>36</v>
      </c>
      <c r="B50" s="54" t="s">
        <v>291</v>
      </c>
      <c r="C50" s="40" t="s">
        <v>5</v>
      </c>
      <c r="D50" s="31">
        <v>3</v>
      </c>
      <c r="E50" s="31">
        <v>135</v>
      </c>
      <c r="F50" s="31"/>
      <c r="G50" s="31">
        <v>130</v>
      </c>
      <c r="H50" s="31">
        <v>5</v>
      </c>
      <c r="I50" s="31"/>
      <c r="J50" s="31"/>
      <c r="K50" s="31">
        <v>135</v>
      </c>
      <c r="L50" s="31"/>
      <c r="M50" s="31"/>
      <c r="N50" s="40"/>
      <c r="O50" s="14"/>
    </row>
    <row r="51" spans="1:15" s="105" customFormat="1" ht="20.100000000000001" customHeight="1" x14ac:dyDescent="0.25">
      <c r="A51" s="31">
        <v>37</v>
      </c>
      <c r="B51" s="54" t="s">
        <v>63</v>
      </c>
      <c r="C51" s="40" t="s">
        <v>5</v>
      </c>
      <c r="D51" s="31">
        <v>6</v>
      </c>
      <c r="E51" s="31">
        <v>270</v>
      </c>
      <c r="F51" s="31"/>
      <c r="G51" s="31">
        <v>260</v>
      </c>
      <c r="H51" s="31">
        <v>10</v>
      </c>
      <c r="I51" s="31"/>
      <c r="J51" s="31"/>
      <c r="K51" s="31">
        <v>150</v>
      </c>
      <c r="L51" s="31"/>
      <c r="M51" s="31">
        <v>120</v>
      </c>
      <c r="N51" s="40"/>
      <c r="O51" s="14"/>
    </row>
    <row r="52" spans="1:15" s="105" customFormat="1" ht="31.5" x14ac:dyDescent="0.25">
      <c r="A52" s="31">
        <v>38</v>
      </c>
      <c r="B52" s="187" t="s">
        <v>705</v>
      </c>
      <c r="C52" s="40" t="s">
        <v>274</v>
      </c>
      <c r="D52" s="31">
        <v>5</v>
      </c>
      <c r="E52" s="31">
        <v>150</v>
      </c>
      <c r="F52" s="31"/>
      <c r="G52" s="31">
        <v>147</v>
      </c>
      <c r="H52" s="31">
        <v>3</v>
      </c>
      <c r="I52" s="31"/>
      <c r="J52" s="31"/>
      <c r="K52" s="31"/>
      <c r="L52" s="31"/>
      <c r="M52" s="31">
        <v>150</v>
      </c>
      <c r="N52" s="32"/>
      <c r="O52" s="14"/>
    </row>
    <row r="53" spans="1:15" s="105" customFormat="1" ht="20.100000000000001" customHeight="1" x14ac:dyDescent="0.25">
      <c r="A53" s="274" t="s">
        <v>15</v>
      </c>
      <c r="B53" s="274"/>
      <c r="C53" s="274"/>
      <c r="D53" s="32">
        <f>SUM(D9,D17,D49)</f>
        <v>93</v>
      </c>
      <c r="E53" s="32">
        <f t="shared" ref="E53:M53" si="4">E17+E9+E49</f>
        <v>2355</v>
      </c>
      <c r="F53" s="32">
        <f t="shared" si="4"/>
        <v>612</v>
      </c>
      <c r="G53" s="32">
        <f t="shared" si="4"/>
        <v>1650</v>
      </c>
      <c r="H53" s="32">
        <f t="shared" si="4"/>
        <v>93</v>
      </c>
      <c r="I53" s="32">
        <f t="shared" si="4"/>
        <v>435</v>
      </c>
      <c r="J53" s="32">
        <f t="shared" si="4"/>
        <v>495</v>
      </c>
      <c r="K53" s="32">
        <f t="shared" si="4"/>
        <v>585</v>
      </c>
      <c r="L53" s="32">
        <f t="shared" si="4"/>
        <v>570</v>
      </c>
      <c r="M53" s="32">
        <f t="shared" si="4"/>
        <v>270</v>
      </c>
      <c r="N53" s="156"/>
    </row>
    <row r="54" spans="1:15" s="105" customFormat="1" ht="15.75" x14ac:dyDescent="0.25">
      <c r="C54" s="107"/>
    </row>
    <row r="55" spans="1:15" s="105" customFormat="1" ht="36" customHeight="1" x14ac:dyDescent="0.25">
      <c r="A55" s="261" t="s">
        <v>570</v>
      </c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</row>
    <row r="56" spans="1:15" s="105" customFormat="1" ht="15.75" x14ac:dyDescent="0.25">
      <c r="A56" s="107"/>
      <c r="C56" s="107"/>
      <c r="D56" s="107"/>
      <c r="E56" s="107"/>
      <c r="F56" s="107"/>
      <c r="G56" s="107"/>
      <c r="H56" s="107"/>
      <c r="I56" s="107"/>
      <c r="J56" s="107"/>
      <c r="K56" s="108"/>
      <c r="L56" s="108"/>
      <c r="M56" s="108"/>
    </row>
    <row r="57" spans="1:15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5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5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</sheetData>
  <mergeCells count="13">
    <mergeCell ref="A1:H1"/>
    <mergeCell ref="A2:H2"/>
    <mergeCell ref="A3:H3"/>
    <mergeCell ref="A4:M4"/>
    <mergeCell ref="A5:M5"/>
    <mergeCell ref="A55:N55"/>
    <mergeCell ref="N7:N8"/>
    <mergeCell ref="A53:C53"/>
    <mergeCell ref="A7:A8"/>
    <mergeCell ref="B7:B8"/>
    <mergeCell ref="D7:D8"/>
    <mergeCell ref="E7:H7"/>
    <mergeCell ref="C7:C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5BB5-97A4-46F1-BB0E-5A1F53059110}">
  <dimension ref="A1:O59"/>
  <sheetViews>
    <sheetView topLeftCell="A27" zoomScaleNormal="100" workbookViewId="0">
      <selection activeCell="C49" sqref="C49"/>
    </sheetView>
  </sheetViews>
  <sheetFormatPr defaultColWidth="9" defaultRowHeight="15" x14ac:dyDescent="0.2"/>
  <cols>
    <col min="1" max="1" width="4.75" style="19" customWidth="1"/>
    <col min="2" max="2" width="33" style="20" customWidth="1"/>
    <col min="3" max="3" width="8.75" style="19" customWidth="1"/>
    <col min="4" max="4" width="7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7.75" style="20" customWidth="1"/>
    <col min="15" max="15" width="9" style="20"/>
    <col min="16" max="16" width="18.125" style="20" customWidth="1"/>
    <col min="17" max="16384" width="9" style="20"/>
  </cols>
  <sheetData>
    <row r="1" spans="1:15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5" s="3" customFormat="1" ht="15" customHeight="1" x14ac:dyDescent="0.25">
      <c r="A2" s="244" t="s">
        <v>314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5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5" s="3" customFormat="1" ht="27.75" customHeight="1" x14ac:dyDescent="0.35">
      <c r="A4" s="247" t="s">
        <v>689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</row>
    <row r="5" spans="1:15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</row>
    <row r="6" spans="1:15" s="7" customFormat="1" ht="23.25" customHeight="1" x14ac:dyDescent="0.2">
      <c r="A6" s="7" t="s">
        <v>367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5" s="8" customFormat="1" ht="27.75" customHeight="1" x14ac:dyDescent="0.2">
      <c r="A7" s="250" t="s">
        <v>5</v>
      </c>
      <c r="B7" s="250" t="s">
        <v>6</v>
      </c>
      <c r="C7" s="255" t="s">
        <v>271</v>
      </c>
      <c r="D7" s="255" t="s">
        <v>71</v>
      </c>
      <c r="E7" s="252" t="s">
        <v>72</v>
      </c>
      <c r="F7" s="253"/>
      <c r="G7" s="253"/>
      <c r="H7" s="254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</row>
    <row r="8" spans="1:15" s="8" customFormat="1" ht="63" x14ac:dyDescent="0.2">
      <c r="A8" s="251"/>
      <c r="B8" s="251"/>
      <c r="C8" s="256"/>
      <c r="D8" s="25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688</v>
      </c>
      <c r="J8" s="12" t="s">
        <v>691</v>
      </c>
      <c r="K8" s="12" t="s">
        <v>692</v>
      </c>
      <c r="L8" s="12" t="s">
        <v>693</v>
      </c>
      <c r="M8" s="12" t="s">
        <v>694</v>
      </c>
      <c r="N8" s="12" t="s">
        <v>695</v>
      </c>
    </row>
    <row r="9" spans="1:15" s="16" customFormat="1" ht="20.100000000000001" customHeight="1" x14ac:dyDescent="0.2">
      <c r="A9" s="12" t="s">
        <v>20</v>
      </c>
      <c r="B9" s="61" t="s">
        <v>21</v>
      </c>
      <c r="C9" s="12"/>
      <c r="D9" s="12">
        <f t="shared" ref="D9:L9" si="0">SUM(D10:D16)</f>
        <v>19</v>
      </c>
      <c r="E9" s="12">
        <f t="shared" si="0"/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0</v>
      </c>
      <c r="J9" s="12">
        <f t="shared" si="0"/>
        <v>0</v>
      </c>
      <c r="K9" s="12">
        <f t="shared" si="0"/>
        <v>0</v>
      </c>
      <c r="L9" s="12">
        <f t="shared" si="0"/>
        <v>0</v>
      </c>
      <c r="M9" s="12"/>
      <c r="N9" s="12">
        <f>SUM(N10:N16)</f>
        <v>435</v>
      </c>
    </row>
    <row r="10" spans="1:15" s="17" customFormat="1" ht="20.100000000000001" customHeight="1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/>
      <c r="J10" s="42"/>
      <c r="K10" s="42"/>
      <c r="L10" s="42"/>
      <c r="M10" s="42"/>
      <c r="N10" s="42">
        <v>75</v>
      </c>
    </row>
    <row r="11" spans="1:15" s="17" customFormat="1" ht="20.100000000000001" customHeight="1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/>
      <c r="J11" s="42"/>
      <c r="K11" s="42"/>
      <c r="L11" s="42"/>
      <c r="M11" s="42"/>
      <c r="N11" s="42">
        <v>30</v>
      </c>
    </row>
    <row r="12" spans="1:15" s="17" customFormat="1" ht="20.100000000000001" customHeight="1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/>
      <c r="J12" s="42"/>
      <c r="K12" s="42"/>
      <c r="L12" s="42"/>
      <c r="M12" s="42"/>
      <c r="N12" s="42">
        <v>60</v>
      </c>
    </row>
    <row r="13" spans="1:15" s="17" customFormat="1" ht="20.100000000000001" customHeight="1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/>
      <c r="K13" s="42"/>
      <c r="L13" s="42"/>
      <c r="M13" s="42"/>
      <c r="N13" s="42">
        <v>75</v>
      </c>
    </row>
    <row r="14" spans="1:15" s="17" customFormat="1" ht="20.100000000000001" customHeight="1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/>
      <c r="J14" s="42"/>
      <c r="K14" s="40"/>
      <c r="L14" s="40"/>
      <c r="M14" s="40"/>
      <c r="N14" s="40">
        <v>75</v>
      </c>
    </row>
    <row r="15" spans="1:15" s="17" customFormat="1" ht="20.100000000000001" customHeight="1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/>
      <c r="K15" s="40"/>
      <c r="L15" s="40"/>
      <c r="M15" s="40"/>
      <c r="N15" s="40">
        <v>60</v>
      </c>
    </row>
    <row r="16" spans="1:15" s="17" customFormat="1" ht="20.100000000000001" customHeight="1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/>
      <c r="J16" s="42"/>
      <c r="K16" s="40"/>
      <c r="L16" s="40"/>
      <c r="M16" s="40"/>
      <c r="N16" s="40">
        <v>60</v>
      </c>
    </row>
    <row r="17" spans="1:14" s="16" customFormat="1" ht="20.100000000000001" customHeight="1" x14ac:dyDescent="0.2">
      <c r="A17" s="30" t="s">
        <v>29</v>
      </c>
      <c r="B17" s="52" t="s">
        <v>316</v>
      </c>
      <c r="C17" s="32"/>
      <c r="D17" s="32">
        <f t="shared" ref="D17:N17" si="1">D18+D21+D44</f>
        <v>60</v>
      </c>
      <c r="E17" s="32">
        <f t="shared" si="1"/>
        <v>1365</v>
      </c>
      <c r="F17" s="32">
        <f t="shared" si="1"/>
        <v>455</v>
      </c>
      <c r="G17" s="32">
        <f t="shared" si="1"/>
        <v>858</v>
      </c>
      <c r="H17" s="32">
        <f t="shared" si="1"/>
        <v>52</v>
      </c>
      <c r="I17" s="32">
        <f t="shared" si="1"/>
        <v>270</v>
      </c>
      <c r="J17" s="32">
        <f t="shared" si="1"/>
        <v>225</v>
      </c>
      <c r="K17" s="32">
        <f t="shared" si="1"/>
        <v>240</v>
      </c>
      <c r="L17" s="32">
        <f t="shared" si="1"/>
        <v>270</v>
      </c>
      <c r="M17" s="32">
        <f t="shared" si="1"/>
        <v>360</v>
      </c>
      <c r="N17" s="32">
        <f t="shared" si="1"/>
        <v>0</v>
      </c>
    </row>
    <row r="18" spans="1:14" s="17" customFormat="1" ht="20.100000000000001" customHeight="1" x14ac:dyDescent="0.2">
      <c r="A18" s="30" t="s">
        <v>31</v>
      </c>
      <c r="B18" s="52" t="s">
        <v>183</v>
      </c>
      <c r="C18" s="32"/>
      <c r="D18" s="32">
        <f t="shared" ref="D18:L18" si="2">SUM(D19:D20)</f>
        <v>5</v>
      </c>
      <c r="E18" s="32">
        <f t="shared" si="2"/>
        <v>105</v>
      </c>
      <c r="F18" s="32">
        <f t="shared" si="2"/>
        <v>45</v>
      </c>
      <c r="G18" s="32">
        <f t="shared" si="2"/>
        <v>56</v>
      </c>
      <c r="H18" s="32">
        <f t="shared" si="2"/>
        <v>4</v>
      </c>
      <c r="I18" s="202">
        <f t="shared" si="2"/>
        <v>45</v>
      </c>
      <c r="J18" s="202">
        <f t="shared" si="2"/>
        <v>0</v>
      </c>
      <c r="K18" s="202">
        <f t="shared" si="2"/>
        <v>0</v>
      </c>
      <c r="L18" s="202">
        <f t="shared" si="2"/>
        <v>0</v>
      </c>
      <c r="M18" s="202">
        <v>60</v>
      </c>
      <c r="N18" s="202">
        <f>SUM(N19:N20)</f>
        <v>0</v>
      </c>
    </row>
    <row r="19" spans="1:14" s="17" customFormat="1" ht="20.100000000000001" customHeight="1" x14ac:dyDescent="0.2">
      <c r="A19" s="31">
        <v>8</v>
      </c>
      <c r="B19" s="236" t="s">
        <v>656</v>
      </c>
      <c r="C19" s="40" t="s">
        <v>546</v>
      </c>
      <c r="D19" s="40">
        <v>2</v>
      </c>
      <c r="E19" s="40">
        <v>45</v>
      </c>
      <c r="F19" s="40">
        <v>15</v>
      </c>
      <c r="G19" s="40">
        <v>28</v>
      </c>
      <c r="H19" s="40">
        <v>2</v>
      </c>
      <c r="I19" s="203">
        <v>45</v>
      </c>
      <c r="J19" s="203"/>
      <c r="K19" s="203"/>
      <c r="L19" s="203"/>
      <c r="M19" s="203"/>
      <c r="N19" s="203"/>
    </row>
    <row r="20" spans="1:14" s="17" customFormat="1" ht="20.100000000000001" customHeight="1" x14ac:dyDescent="0.2">
      <c r="A20" s="31">
        <v>9</v>
      </c>
      <c r="B20" s="80" t="s">
        <v>341</v>
      </c>
      <c r="C20" s="40" t="s">
        <v>546</v>
      </c>
      <c r="D20" s="40">
        <v>3</v>
      </c>
      <c r="E20" s="40">
        <v>60</v>
      </c>
      <c r="F20" s="40">
        <v>30</v>
      </c>
      <c r="G20" s="40">
        <v>28</v>
      </c>
      <c r="H20" s="40">
        <v>2</v>
      </c>
      <c r="I20" s="204"/>
      <c r="J20" s="203"/>
      <c r="K20" s="203"/>
      <c r="L20" s="204"/>
      <c r="M20" s="204">
        <v>60</v>
      </c>
      <c r="N20" s="204"/>
    </row>
    <row r="21" spans="1:14" s="17" customFormat="1" ht="20.100000000000001" customHeight="1" x14ac:dyDescent="0.2">
      <c r="A21" s="30" t="s">
        <v>42</v>
      </c>
      <c r="B21" s="52" t="s">
        <v>321</v>
      </c>
      <c r="C21" s="40"/>
      <c r="D21" s="32">
        <f t="shared" ref="D21:N21" si="3">SUM(D22:D43)</f>
        <v>52</v>
      </c>
      <c r="E21" s="32">
        <f t="shared" si="3"/>
        <v>1200</v>
      </c>
      <c r="F21" s="32">
        <f t="shared" si="3"/>
        <v>380</v>
      </c>
      <c r="G21" s="32">
        <f t="shared" si="3"/>
        <v>774</v>
      </c>
      <c r="H21" s="32">
        <f t="shared" si="3"/>
        <v>46</v>
      </c>
      <c r="I21" s="32">
        <f t="shared" si="3"/>
        <v>225</v>
      </c>
      <c r="J21" s="32">
        <f t="shared" si="3"/>
        <v>225</v>
      </c>
      <c r="K21" s="32">
        <f t="shared" si="3"/>
        <v>240</v>
      </c>
      <c r="L21" s="32">
        <f t="shared" si="3"/>
        <v>270</v>
      </c>
      <c r="M21" s="32">
        <f t="shared" si="3"/>
        <v>240</v>
      </c>
      <c r="N21" s="32">
        <f t="shared" si="3"/>
        <v>0</v>
      </c>
    </row>
    <row r="22" spans="1:14" s="17" customFormat="1" ht="20.100000000000001" customHeight="1" x14ac:dyDescent="0.2">
      <c r="A22" s="31">
        <v>10</v>
      </c>
      <c r="B22" s="80" t="s">
        <v>342</v>
      </c>
      <c r="C22" s="40" t="s">
        <v>546</v>
      </c>
      <c r="D22" s="40">
        <v>2</v>
      </c>
      <c r="E22" s="40">
        <v>45</v>
      </c>
      <c r="F22" s="40">
        <v>15</v>
      </c>
      <c r="G22" s="40">
        <v>28</v>
      </c>
      <c r="H22" s="40">
        <v>2</v>
      </c>
      <c r="I22" s="31">
        <v>45</v>
      </c>
      <c r="J22" s="31"/>
      <c r="K22" s="31"/>
      <c r="L22" s="31"/>
      <c r="M22" s="31"/>
      <c r="N22" s="31"/>
    </row>
    <row r="23" spans="1:14" s="16" customFormat="1" ht="20.100000000000001" customHeight="1" x14ac:dyDescent="0.2">
      <c r="A23" s="31">
        <v>11</v>
      </c>
      <c r="B23" s="80" t="s">
        <v>343</v>
      </c>
      <c r="C23" s="40" t="s">
        <v>546</v>
      </c>
      <c r="D23" s="40">
        <v>2</v>
      </c>
      <c r="E23" s="40">
        <v>45</v>
      </c>
      <c r="F23" s="40">
        <v>15</v>
      </c>
      <c r="G23" s="40">
        <v>28</v>
      </c>
      <c r="H23" s="40">
        <v>2</v>
      </c>
      <c r="I23" s="31">
        <v>45</v>
      </c>
      <c r="J23" s="31"/>
      <c r="K23" s="31"/>
      <c r="L23" s="31"/>
      <c r="M23" s="31"/>
      <c r="N23" s="31"/>
    </row>
    <row r="24" spans="1:14" s="16" customFormat="1" ht="20.100000000000001" customHeight="1" x14ac:dyDescent="0.2">
      <c r="A24" s="31">
        <v>12</v>
      </c>
      <c r="B24" s="80" t="s">
        <v>344</v>
      </c>
      <c r="C24" s="40" t="s">
        <v>546</v>
      </c>
      <c r="D24" s="40">
        <v>2</v>
      </c>
      <c r="E24" s="40">
        <v>45</v>
      </c>
      <c r="F24" s="40">
        <v>15</v>
      </c>
      <c r="G24" s="40">
        <v>28</v>
      </c>
      <c r="H24" s="40">
        <v>2</v>
      </c>
      <c r="I24" s="31">
        <v>45</v>
      </c>
      <c r="J24" s="31"/>
      <c r="K24" s="31"/>
      <c r="L24" s="31"/>
      <c r="M24" s="31"/>
      <c r="N24" s="31"/>
    </row>
    <row r="25" spans="1:14" s="17" customFormat="1" ht="20.100000000000001" customHeight="1" x14ac:dyDescent="0.2">
      <c r="A25" s="31">
        <v>13</v>
      </c>
      <c r="B25" s="80" t="s">
        <v>345</v>
      </c>
      <c r="C25" s="40" t="s">
        <v>546</v>
      </c>
      <c r="D25" s="40">
        <v>2</v>
      </c>
      <c r="E25" s="40">
        <v>45</v>
      </c>
      <c r="F25" s="40">
        <v>15</v>
      </c>
      <c r="G25" s="40">
        <v>28</v>
      </c>
      <c r="H25" s="40">
        <v>2</v>
      </c>
      <c r="I25" s="31">
        <v>45</v>
      </c>
      <c r="J25" s="31"/>
      <c r="K25" s="31"/>
      <c r="L25" s="31"/>
      <c r="M25" s="31"/>
      <c r="N25" s="31"/>
    </row>
    <row r="26" spans="1:14" s="16" customFormat="1" ht="20.100000000000001" customHeight="1" x14ac:dyDescent="0.2">
      <c r="A26" s="31">
        <v>14</v>
      </c>
      <c r="B26" s="80" t="s">
        <v>346</v>
      </c>
      <c r="C26" s="40" t="s">
        <v>546</v>
      </c>
      <c r="D26" s="40">
        <v>2</v>
      </c>
      <c r="E26" s="40">
        <v>45</v>
      </c>
      <c r="F26" s="40">
        <v>15</v>
      </c>
      <c r="G26" s="40">
        <v>28</v>
      </c>
      <c r="H26" s="40">
        <v>2</v>
      </c>
      <c r="I26" s="31"/>
      <c r="J26" s="31">
        <v>45</v>
      </c>
      <c r="K26" s="31"/>
      <c r="L26" s="31"/>
      <c r="M26" s="31"/>
      <c r="N26" s="31"/>
    </row>
    <row r="27" spans="1:14" s="16" customFormat="1" ht="20.100000000000001" customHeight="1" x14ac:dyDescent="0.2">
      <c r="A27" s="31">
        <v>15</v>
      </c>
      <c r="B27" s="80" t="s">
        <v>347</v>
      </c>
      <c r="C27" s="40" t="s">
        <v>546</v>
      </c>
      <c r="D27" s="40">
        <v>2</v>
      </c>
      <c r="E27" s="99">
        <v>45</v>
      </c>
      <c r="F27" s="99">
        <v>15</v>
      </c>
      <c r="G27" s="99">
        <v>28</v>
      </c>
      <c r="H27" s="99">
        <v>2</v>
      </c>
      <c r="I27" s="31"/>
      <c r="J27" s="31">
        <v>45</v>
      </c>
      <c r="K27" s="31"/>
      <c r="L27" s="31"/>
      <c r="M27" s="31"/>
      <c r="N27" s="31"/>
    </row>
    <row r="28" spans="1:14" s="16" customFormat="1" ht="20.100000000000001" customHeight="1" x14ac:dyDescent="0.2">
      <c r="A28" s="31">
        <v>16</v>
      </c>
      <c r="B28" s="80" t="s">
        <v>348</v>
      </c>
      <c r="C28" s="40" t="s">
        <v>546</v>
      </c>
      <c r="D28" s="40">
        <v>2</v>
      </c>
      <c r="E28" s="40">
        <v>45</v>
      </c>
      <c r="F28" s="40">
        <v>15</v>
      </c>
      <c r="G28" s="40">
        <v>28</v>
      </c>
      <c r="H28" s="40">
        <v>2</v>
      </c>
      <c r="I28" s="31"/>
      <c r="J28" s="31">
        <v>45</v>
      </c>
      <c r="K28" s="31"/>
      <c r="L28" s="31"/>
      <c r="M28" s="31"/>
      <c r="N28" s="31"/>
    </row>
    <row r="29" spans="1:14" s="16" customFormat="1" ht="20.100000000000001" customHeight="1" x14ac:dyDescent="0.2">
      <c r="A29" s="31">
        <v>17</v>
      </c>
      <c r="B29" s="80" t="s">
        <v>349</v>
      </c>
      <c r="C29" s="40" t="s">
        <v>546</v>
      </c>
      <c r="D29" s="40">
        <v>2</v>
      </c>
      <c r="E29" s="40">
        <v>45</v>
      </c>
      <c r="F29" s="40">
        <v>15</v>
      </c>
      <c r="G29" s="40">
        <v>28</v>
      </c>
      <c r="H29" s="40">
        <v>2</v>
      </c>
      <c r="I29" s="31"/>
      <c r="J29" s="31">
        <v>45</v>
      </c>
      <c r="K29" s="31"/>
      <c r="L29" s="31"/>
      <c r="M29" s="31"/>
      <c r="N29" s="31"/>
    </row>
    <row r="30" spans="1:14" s="16" customFormat="1" ht="20.100000000000001" customHeight="1" x14ac:dyDescent="0.2">
      <c r="A30" s="31">
        <v>18</v>
      </c>
      <c r="B30" s="80" t="s">
        <v>350</v>
      </c>
      <c r="C30" s="40" t="s">
        <v>546</v>
      </c>
      <c r="D30" s="40">
        <v>2</v>
      </c>
      <c r="E30" s="40">
        <v>45</v>
      </c>
      <c r="F30" s="40">
        <v>15</v>
      </c>
      <c r="G30" s="40">
        <v>28</v>
      </c>
      <c r="H30" s="40">
        <v>2</v>
      </c>
      <c r="I30" s="31"/>
      <c r="J30" s="31"/>
      <c r="K30" s="31">
        <v>45</v>
      </c>
      <c r="L30" s="31"/>
      <c r="M30" s="31"/>
      <c r="N30" s="31"/>
    </row>
    <row r="31" spans="1:14" s="16" customFormat="1" ht="20.100000000000001" customHeight="1" x14ac:dyDescent="0.2">
      <c r="A31" s="31">
        <v>19</v>
      </c>
      <c r="B31" s="80" t="s">
        <v>351</v>
      </c>
      <c r="C31" s="40" t="s">
        <v>546</v>
      </c>
      <c r="D31" s="40">
        <v>2</v>
      </c>
      <c r="E31" s="40">
        <v>45</v>
      </c>
      <c r="F31" s="40">
        <v>15</v>
      </c>
      <c r="G31" s="40">
        <v>28</v>
      </c>
      <c r="H31" s="40">
        <v>2</v>
      </c>
      <c r="I31" s="31"/>
      <c r="J31" s="31"/>
      <c r="K31" s="31">
        <v>45</v>
      </c>
      <c r="L31" s="31"/>
      <c r="M31" s="31"/>
      <c r="N31" s="31"/>
    </row>
    <row r="32" spans="1:14" s="16" customFormat="1" ht="20.100000000000001" customHeight="1" x14ac:dyDescent="0.2">
      <c r="A32" s="31">
        <v>20</v>
      </c>
      <c r="B32" s="80" t="s">
        <v>352</v>
      </c>
      <c r="C32" s="40" t="s">
        <v>546</v>
      </c>
      <c r="D32" s="40">
        <v>2</v>
      </c>
      <c r="E32" s="40">
        <v>45</v>
      </c>
      <c r="F32" s="40">
        <v>15</v>
      </c>
      <c r="G32" s="40">
        <v>28</v>
      </c>
      <c r="H32" s="40">
        <v>2</v>
      </c>
      <c r="I32" s="31"/>
      <c r="J32" s="31"/>
      <c r="K32" s="31">
        <v>45</v>
      </c>
      <c r="L32" s="31"/>
      <c r="M32" s="31"/>
      <c r="N32" s="31"/>
    </row>
    <row r="33" spans="1:14" s="16" customFormat="1" ht="20.100000000000001" customHeight="1" x14ac:dyDescent="0.2">
      <c r="A33" s="31">
        <v>21</v>
      </c>
      <c r="B33" s="80" t="s">
        <v>353</v>
      </c>
      <c r="C33" s="40" t="s">
        <v>546</v>
      </c>
      <c r="D33" s="40">
        <v>2</v>
      </c>
      <c r="E33" s="40">
        <v>45</v>
      </c>
      <c r="F33" s="40">
        <v>15</v>
      </c>
      <c r="G33" s="40">
        <v>28</v>
      </c>
      <c r="H33" s="40">
        <v>2</v>
      </c>
      <c r="I33" s="31"/>
      <c r="J33" s="31"/>
      <c r="K33" s="31">
        <v>45</v>
      </c>
      <c r="L33" s="31"/>
      <c r="M33" s="31"/>
      <c r="N33" s="31"/>
    </row>
    <row r="34" spans="1:14" s="16" customFormat="1" ht="20.100000000000001" customHeight="1" x14ac:dyDescent="0.2">
      <c r="A34" s="31">
        <v>22</v>
      </c>
      <c r="B34" s="80" t="s">
        <v>354</v>
      </c>
      <c r="C34" s="40" t="s">
        <v>546</v>
      </c>
      <c r="D34" s="40">
        <v>3</v>
      </c>
      <c r="E34" s="40">
        <v>75</v>
      </c>
      <c r="F34" s="40">
        <v>15</v>
      </c>
      <c r="G34" s="40">
        <v>58</v>
      </c>
      <c r="H34" s="40">
        <v>2</v>
      </c>
      <c r="I34" s="31"/>
      <c r="J34" s="31"/>
      <c r="K34" s="31"/>
      <c r="L34" s="31">
        <v>75</v>
      </c>
      <c r="M34" s="31"/>
      <c r="N34" s="31"/>
    </row>
    <row r="35" spans="1:14" s="16" customFormat="1" ht="20.100000000000001" customHeight="1" x14ac:dyDescent="0.2">
      <c r="A35" s="31">
        <v>23</v>
      </c>
      <c r="B35" s="80" t="s">
        <v>355</v>
      </c>
      <c r="C35" s="40" t="s">
        <v>546</v>
      </c>
      <c r="D35" s="40">
        <v>3</v>
      </c>
      <c r="E35" s="40">
        <v>75</v>
      </c>
      <c r="F35" s="40">
        <v>15</v>
      </c>
      <c r="G35" s="40">
        <v>58</v>
      </c>
      <c r="H35" s="40">
        <v>2</v>
      </c>
      <c r="I35" s="31"/>
      <c r="J35" s="31"/>
      <c r="K35" s="31"/>
      <c r="L35" s="31">
        <v>75</v>
      </c>
      <c r="M35" s="31"/>
      <c r="N35" s="31"/>
    </row>
    <row r="36" spans="1:14" s="17" customFormat="1" ht="20.100000000000001" customHeight="1" x14ac:dyDescent="0.2">
      <c r="A36" s="31">
        <v>24</v>
      </c>
      <c r="B36" s="80" t="s">
        <v>356</v>
      </c>
      <c r="C36" s="40" t="s">
        <v>546</v>
      </c>
      <c r="D36" s="40">
        <v>3</v>
      </c>
      <c r="E36" s="40">
        <v>60</v>
      </c>
      <c r="F36" s="40">
        <v>30</v>
      </c>
      <c r="G36" s="40">
        <v>28</v>
      </c>
      <c r="H36" s="40">
        <v>2</v>
      </c>
      <c r="I36" s="31"/>
      <c r="J36" s="31"/>
      <c r="K36" s="31"/>
      <c r="L36" s="31">
        <v>60</v>
      </c>
      <c r="M36" s="31"/>
      <c r="N36" s="31"/>
    </row>
    <row r="37" spans="1:14" s="17" customFormat="1" ht="20.100000000000001" customHeight="1" x14ac:dyDescent="0.2">
      <c r="A37" s="31">
        <v>25</v>
      </c>
      <c r="B37" s="80" t="s">
        <v>357</v>
      </c>
      <c r="C37" s="40" t="s">
        <v>546</v>
      </c>
      <c r="D37" s="40">
        <v>3</v>
      </c>
      <c r="E37" s="40">
        <v>60</v>
      </c>
      <c r="F37" s="40">
        <v>30</v>
      </c>
      <c r="G37" s="40">
        <v>28</v>
      </c>
      <c r="H37" s="40">
        <v>2</v>
      </c>
      <c r="I37" s="31"/>
      <c r="J37" s="31"/>
      <c r="K37" s="31"/>
      <c r="L37" s="31">
        <v>60</v>
      </c>
      <c r="M37" s="31"/>
      <c r="N37" s="31"/>
    </row>
    <row r="38" spans="1:14" s="17" customFormat="1" ht="20.100000000000001" customHeight="1" x14ac:dyDescent="0.2">
      <c r="A38" s="31">
        <v>26</v>
      </c>
      <c r="B38" s="80" t="s">
        <v>358</v>
      </c>
      <c r="C38" s="40" t="s">
        <v>546</v>
      </c>
      <c r="D38" s="40">
        <v>2</v>
      </c>
      <c r="E38" s="40">
        <v>45</v>
      </c>
      <c r="F38" s="40">
        <v>15</v>
      </c>
      <c r="G38" s="40">
        <v>28</v>
      </c>
      <c r="H38" s="40">
        <v>2</v>
      </c>
      <c r="I38" s="31">
        <v>45</v>
      </c>
      <c r="J38" s="31"/>
      <c r="K38" s="31"/>
      <c r="L38" s="31"/>
      <c r="M38" s="31"/>
      <c r="N38" s="31"/>
    </row>
    <row r="39" spans="1:14" s="17" customFormat="1" ht="20.100000000000001" customHeight="1" x14ac:dyDescent="0.2">
      <c r="A39" s="31">
        <v>27</v>
      </c>
      <c r="B39" s="80" t="s">
        <v>359</v>
      </c>
      <c r="C39" s="40" t="s">
        <v>546</v>
      </c>
      <c r="D39" s="40">
        <v>2</v>
      </c>
      <c r="E39" s="40">
        <v>45</v>
      </c>
      <c r="F39" s="40">
        <v>15</v>
      </c>
      <c r="G39" s="40">
        <v>28</v>
      </c>
      <c r="H39" s="40">
        <v>2</v>
      </c>
      <c r="I39" s="31"/>
      <c r="J39" s="31">
        <v>45</v>
      </c>
      <c r="K39" s="31"/>
      <c r="L39" s="31"/>
      <c r="M39" s="31"/>
      <c r="N39" s="31"/>
    </row>
    <row r="40" spans="1:14" s="16" customFormat="1" ht="20.100000000000001" customHeight="1" x14ac:dyDescent="0.2">
      <c r="A40" s="31">
        <v>28</v>
      </c>
      <c r="B40" s="80" t="s">
        <v>360</v>
      </c>
      <c r="C40" s="40" t="s">
        <v>546</v>
      </c>
      <c r="D40" s="40">
        <v>3</v>
      </c>
      <c r="E40" s="40">
        <v>60</v>
      </c>
      <c r="F40" s="40">
        <v>30</v>
      </c>
      <c r="G40" s="40">
        <v>28</v>
      </c>
      <c r="H40" s="40">
        <v>2</v>
      </c>
      <c r="I40" s="31"/>
      <c r="J40" s="31"/>
      <c r="K40" s="31">
        <v>60</v>
      </c>
      <c r="L40" s="31"/>
      <c r="M40" s="31"/>
      <c r="N40" s="31"/>
    </row>
    <row r="41" spans="1:14" s="16" customFormat="1" ht="20.100000000000001" customHeight="1" x14ac:dyDescent="0.2">
      <c r="A41" s="31">
        <v>29</v>
      </c>
      <c r="B41" s="80" t="s">
        <v>361</v>
      </c>
      <c r="C41" s="40" t="s">
        <v>546</v>
      </c>
      <c r="D41" s="40">
        <v>3</v>
      </c>
      <c r="E41" s="40">
        <v>60</v>
      </c>
      <c r="F41" s="40">
        <v>30</v>
      </c>
      <c r="G41" s="40">
        <v>28</v>
      </c>
      <c r="H41" s="40">
        <v>2</v>
      </c>
      <c r="I41" s="31"/>
      <c r="J41" s="31"/>
      <c r="K41" s="31"/>
      <c r="L41" s="31"/>
      <c r="M41" s="31">
        <v>60</v>
      </c>
      <c r="N41" s="31"/>
    </row>
    <row r="42" spans="1:14" s="17" customFormat="1" ht="20.100000000000001" customHeight="1" x14ac:dyDescent="0.2">
      <c r="A42" s="31">
        <v>30</v>
      </c>
      <c r="B42" s="80" t="s">
        <v>569</v>
      </c>
      <c r="C42" s="40" t="s">
        <v>546</v>
      </c>
      <c r="D42" s="72">
        <v>3</v>
      </c>
      <c r="E42" s="72">
        <v>90</v>
      </c>
      <c r="F42" s="72">
        <v>10</v>
      </c>
      <c r="G42" s="72">
        <v>77</v>
      </c>
      <c r="H42" s="72">
        <v>3</v>
      </c>
      <c r="I42" s="31"/>
      <c r="J42" s="31"/>
      <c r="K42" s="31"/>
      <c r="L42" s="31"/>
      <c r="M42" s="31">
        <v>90</v>
      </c>
      <c r="N42" s="31"/>
    </row>
    <row r="43" spans="1:14" s="17" customFormat="1" ht="20.100000000000001" customHeight="1" x14ac:dyDescent="0.2">
      <c r="A43" s="31">
        <v>31</v>
      </c>
      <c r="B43" s="80" t="s">
        <v>362</v>
      </c>
      <c r="C43" s="40" t="s">
        <v>546</v>
      </c>
      <c r="D43" s="40">
        <v>3</v>
      </c>
      <c r="E43" s="40">
        <v>90</v>
      </c>
      <c r="F43" s="40">
        <v>10</v>
      </c>
      <c r="G43" s="40">
        <v>77</v>
      </c>
      <c r="H43" s="40">
        <v>3</v>
      </c>
      <c r="I43" s="31"/>
      <c r="J43" s="31"/>
      <c r="K43" s="31"/>
      <c r="L43" s="31"/>
      <c r="M43" s="31">
        <v>90</v>
      </c>
      <c r="N43" s="31"/>
    </row>
    <row r="44" spans="1:14" s="16" customFormat="1" ht="20.100000000000001" customHeight="1" x14ac:dyDescent="0.2">
      <c r="A44" s="30" t="s">
        <v>95</v>
      </c>
      <c r="B44" s="70" t="s">
        <v>337</v>
      </c>
      <c r="C44" s="40"/>
      <c r="D44" s="32">
        <v>3</v>
      </c>
      <c r="E44" s="32">
        <v>60</v>
      </c>
      <c r="F44" s="32">
        <v>30</v>
      </c>
      <c r="G44" s="32">
        <v>28</v>
      </c>
      <c r="H44" s="32">
        <v>2</v>
      </c>
      <c r="I44" s="30">
        <f>SUM(I45:I48)</f>
        <v>0</v>
      </c>
      <c r="J44" s="30">
        <f>SUM(J45:J48)</f>
        <v>0</v>
      </c>
      <c r="K44" s="30">
        <f>SUM(K45:K48)</f>
        <v>0</v>
      </c>
      <c r="L44" s="30">
        <f>SUM(L45:L48)</f>
        <v>0</v>
      </c>
      <c r="M44" s="30">
        <v>60</v>
      </c>
      <c r="N44" s="30">
        <f>SUM(N45:N48)</f>
        <v>0</v>
      </c>
    </row>
    <row r="45" spans="1:14" s="17" customFormat="1" ht="20.100000000000001" customHeight="1" x14ac:dyDescent="0.2">
      <c r="A45" s="31">
        <v>32</v>
      </c>
      <c r="B45" s="80" t="s">
        <v>363</v>
      </c>
      <c r="C45" s="40" t="s">
        <v>546</v>
      </c>
      <c r="D45" s="40">
        <v>3</v>
      </c>
      <c r="E45" s="40">
        <v>60</v>
      </c>
      <c r="F45" s="40">
        <v>30</v>
      </c>
      <c r="G45" s="40">
        <v>28</v>
      </c>
      <c r="H45" s="40">
        <v>2</v>
      </c>
      <c r="I45" s="31"/>
      <c r="J45" s="31"/>
      <c r="K45" s="204"/>
      <c r="L45" s="31"/>
      <c r="M45" s="31">
        <v>60</v>
      </c>
      <c r="N45" s="31"/>
    </row>
    <row r="46" spans="1:14" s="105" customFormat="1" ht="20.100000000000001" customHeight="1" x14ac:dyDescent="0.25">
      <c r="A46" s="31">
        <v>33</v>
      </c>
      <c r="B46" s="80" t="s">
        <v>364</v>
      </c>
      <c r="C46" s="40" t="s">
        <v>546</v>
      </c>
      <c r="D46" s="40">
        <v>3</v>
      </c>
      <c r="E46" s="40">
        <v>60</v>
      </c>
      <c r="F46" s="40">
        <v>30</v>
      </c>
      <c r="G46" s="40">
        <v>28</v>
      </c>
      <c r="H46" s="40">
        <v>2</v>
      </c>
      <c r="I46" s="31"/>
      <c r="J46" s="31"/>
      <c r="K46" s="31"/>
      <c r="L46" s="31"/>
      <c r="M46" s="31"/>
      <c r="N46" s="31"/>
    </row>
    <row r="47" spans="1:14" s="105" customFormat="1" ht="20.100000000000001" customHeight="1" x14ac:dyDescent="0.25">
      <c r="A47" s="31">
        <v>34</v>
      </c>
      <c r="B47" s="80" t="s">
        <v>365</v>
      </c>
      <c r="C47" s="40" t="s">
        <v>546</v>
      </c>
      <c r="D47" s="40">
        <v>3</v>
      </c>
      <c r="E47" s="40">
        <v>60</v>
      </c>
      <c r="F47" s="40">
        <v>30</v>
      </c>
      <c r="G47" s="40">
        <v>28</v>
      </c>
      <c r="H47" s="40">
        <v>2</v>
      </c>
      <c r="I47" s="31"/>
      <c r="J47" s="31"/>
      <c r="K47" s="31"/>
      <c r="L47" s="205"/>
      <c r="M47" s="205"/>
      <c r="N47" s="205"/>
    </row>
    <row r="48" spans="1:14" s="105" customFormat="1" ht="31.5" customHeight="1" x14ac:dyDescent="0.25">
      <c r="A48" s="31">
        <v>35</v>
      </c>
      <c r="B48" s="80" t="s">
        <v>366</v>
      </c>
      <c r="C48" s="40" t="s">
        <v>546</v>
      </c>
      <c r="D48" s="40">
        <v>3</v>
      </c>
      <c r="E48" s="40">
        <v>60</v>
      </c>
      <c r="F48" s="40">
        <v>30</v>
      </c>
      <c r="G48" s="40">
        <v>28</v>
      </c>
      <c r="H48" s="40">
        <v>2</v>
      </c>
      <c r="I48" s="31"/>
      <c r="J48" s="31"/>
      <c r="K48" s="31"/>
      <c r="L48" s="31"/>
      <c r="M48" s="31"/>
      <c r="N48" s="31"/>
    </row>
    <row r="49" spans="1:14" s="105" customFormat="1" ht="31.5" x14ac:dyDescent="0.25">
      <c r="A49" s="34" t="s">
        <v>60</v>
      </c>
      <c r="B49" s="52" t="s">
        <v>700</v>
      </c>
      <c r="C49" s="52"/>
      <c r="D49" s="30">
        <v>14</v>
      </c>
      <c r="E49" s="207">
        <f>SUM(E50:E52)</f>
        <v>555</v>
      </c>
      <c r="F49" s="207">
        <f>SUM(F50:F52)</f>
        <v>0</v>
      </c>
      <c r="G49" s="207">
        <f>SUM(G50:G52)</f>
        <v>537</v>
      </c>
      <c r="H49" s="207">
        <f>SUM(H50:H52)</f>
        <v>18</v>
      </c>
      <c r="I49" s="30">
        <v>0</v>
      </c>
      <c r="J49" s="30">
        <v>0</v>
      </c>
      <c r="K49" s="207">
        <f>SUM(K50:K52)</f>
        <v>135</v>
      </c>
      <c r="L49" s="207">
        <f>SUM(L50:L52)</f>
        <v>120</v>
      </c>
      <c r="M49" s="207">
        <f>SUM(M50:M52)</f>
        <v>150</v>
      </c>
      <c r="N49" s="207">
        <f>SUM(N50:N52)</f>
        <v>150</v>
      </c>
    </row>
    <row r="50" spans="1:14" s="105" customFormat="1" ht="20.100000000000001" customHeight="1" x14ac:dyDescent="0.25">
      <c r="A50" s="31">
        <v>36</v>
      </c>
      <c r="B50" s="54" t="s">
        <v>291</v>
      </c>
      <c r="C50" s="40" t="s">
        <v>5</v>
      </c>
      <c r="D50" s="31">
        <v>3</v>
      </c>
      <c r="E50" s="31">
        <v>135</v>
      </c>
      <c r="F50" s="31"/>
      <c r="G50" s="31">
        <v>130</v>
      </c>
      <c r="H50" s="31">
        <v>5</v>
      </c>
      <c r="I50" s="31"/>
      <c r="J50" s="31"/>
      <c r="K50" s="31">
        <v>135</v>
      </c>
      <c r="L50" s="31"/>
      <c r="M50" s="31"/>
      <c r="N50" s="31"/>
    </row>
    <row r="51" spans="1:14" s="105" customFormat="1" ht="20.100000000000001" customHeight="1" x14ac:dyDescent="0.25">
      <c r="A51" s="31">
        <v>37</v>
      </c>
      <c r="B51" s="54" t="s">
        <v>63</v>
      </c>
      <c r="C51" s="40" t="s">
        <v>5</v>
      </c>
      <c r="D51" s="31">
        <v>6</v>
      </c>
      <c r="E51" s="31">
        <v>270</v>
      </c>
      <c r="F51" s="31"/>
      <c r="G51" s="31">
        <v>260</v>
      </c>
      <c r="H51" s="31">
        <v>10</v>
      </c>
      <c r="I51" s="31"/>
      <c r="J51" s="31"/>
      <c r="K51" s="31"/>
      <c r="L51" s="31">
        <v>120</v>
      </c>
      <c r="M51" s="31">
        <v>150</v>
      </c>
      <c r="N51" s="31"/>
    </row>
    <row r="52" spans="1:14" s="105" customFormat="1" ht="47.25" x14ac:dyDescent="0.25">
      <c r="A52" s="31">
        <v>38</v>
      </c>
      <c r="B52" s="54" t="s">
        <v>657</v>
      </c>
      <c r="C52" s="40" t="s">
        <v>274</v>
      </c>
      <c r="D52" s="31">
        <v>5</v>
      </c>
      <c r="E52" s="31">
        <v>150</v>
      </c>
      <c r="F52" s="31"/>
      <c r="G52" s="31">
        <v>147</v>
      </c>
      <c r="H52" s="31">
        <v>3</v>
      </c>
      <c r="I52" s="31"/>
      <c r="J52" s="31"/>
      <c r="K52" s="31"/>
      <c r="L52" s="31"/>
      <c r="M52" s="31"/>
      <c r="N52" s="31">
        <v>150</v>
      </c>
    </row>
    <row r="53" spans="1:14" s="105" customFormat="1" ht="20.100000000000001" customHeight="1" x14ac:dyDescent="0.25">
      <c r="A53" s="270" t="s">
        <v>15</v>
      </c>
      <c r="B53" s="283"/>
      <c r="C53" s="271"/>
      <c r="D53" s="32">
        <f>SUM(D9,D17,D49)</f>
        <v>93</v>
      </c>
      <c r="E53" s="32">
        <f t="shared" ref="E53:N53" si="4">E17+E9+E49</f>
        <v>2355</v>
      </c>
      <c r="F53" s="32">
        <f t="shared" si="4"/>
        <v>612</v>
      </c>
      <c r="G53" s="32">
        <f t="shared" si="4"/>
        <v>1650</v>
      </c>
      <c r="H53" s="32">
        <f t="shared" si="4"/>
        <v>93</v>
      </c>
      <c r="I53" s="32">
        <f t="shared" si="4"/>
        <v>270</v>
      </c>
      <c r="J53" s="32">
        <f t="shared" si="4"/>
        <v>225</v>
      </c>
      <c r="K53" s="32">
        <f t="shared" si="4"/>
        <v>375</v>
      </c>
      <c r="L53" s="32">
        <f t="shared" si="4"/>
        <v>390</v>
      </c>
      <c r="M53" s="32">
        <f t="shared" si="4"/>
        <v>510</v>
      </c>
      <c r="N53" s="32">
        <f t="shared" si="4"/>
        <v>585</v>
      </c>
    </row>
    <row r="54" spans="1:14" s="105" customFormat="1" ht="15.75" x14ac:dyDescent="0.25">
      <c r="C54" s="107"/>
    </row>
    <row r="55" spans="1:14" s="105" customFormat="1" ht="36" customHeight="1" x14ac:dyDescent="0.25">
      <c r="A55" s="261" t="s">
        <v>570</v>
      </c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</row>
    <row r="56" spans="1:14" s="105" customFormat="1" ht="15.75" x14ac:dyDescent="0.25">
      <c r="A56" s="107"/>
      <c r="C56" s="107"/>
      <c r="D56" s="107"/>
      <c r="E56" s="107"/>
      <c r="F56" s="107"/>
      <c r="G56" s="107"/>
      <c r="H56" s="107"/>
      <c r="I56" s="107"/>
      <c r="J56" s="107"/>
      <c r="K56" s="108"/>
      <c r="L56" s="108"/>
      <c r="M56" s="108"/>
    </row>
    <row r="57" spans="1:14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4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4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</sheetData>
  <mergeCells count="12">
    <mergeCell ref="A53:C53"/>
    <mergeCell ref="A55:N55"/>
    <mergeCell ref="A1:H1"/>
    <mergeCell ref="A2:H2"/>
    <mergeCell ref="A3:H3"/>
    <mergeCell ref="A4:M4"/>
    <mergeCell ref="A5:M5"/>
    <mergeCell ref="A7:A8"/>
    <mergeCell ref="B7:B8"/>
    <mergeCell ref="C7:C8"/>
    <mergeCell ref="D7:D8"/>
    <mergeCell ref="E7:H7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4CAA-205D-45CC-9D1A-8314CD2BF993}">
  <dimension ref="A1:P60"/>
  <sheetViews>
    <sheetView topLeftCell="A35" zoomScaleNormal="100" workbookViewId="0">
      <selection activeCell="P47" sqref="P47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314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389</v>
      </c>
      <c r="C6" s="8"/>
      <c r="D6" s="8"/>
      <c r="E6" s="8"/>
      <c r="F6" s="8"/>
      <c r="G6" s="8"/>
      <c r="H6" s="8"/>
      <c r="I6" s="9"/>
      <c r="J6" s="9" t="s">
        <v>687</v>
      </c>
      <c r="K6" s="8"/>
      <c r="L6" s="8"/>
      <c r="M6" s="9"/>
      <c r="N6" s="15"/>
    </row>
    <row r="7" spans="1:16" s="8" customFormat="1" ht="27.75" customHeight="1" x14ac:dyDescent="0.2">
      <c r="A7" s="258" t="s">
        <v>5</v>
      </c>
      <c r="B7" s="282" t="s">
        <v>6</v>
      </c>
      <c r="C7" s="259" t="s">
        <v>271</v>
      </c>
      <c r="D7" s="259" t="s">
        <v>71</v>
      </c>
      <c r="E7" s="259" t="s">
        <v>72</v>
      </c>
      <c r="F7" s="259"/>
      <c r="G7" s="259"/>
      <c r="H7" s="259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81" t="s">
        <v>566</v>
      </c>
    </row>
    <row r="8" spans="1:16" s="8" customFormat="1" ht="63" x14ac:dyDescent="0.2">
      <c r="A8" s="258"/>
      <c r="B8" s="282"/>
      <c r="C8" s="258"/>
      <c r="D8" s="258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669</v>
      </c>
      <c r="J8" s="12" t="s">
        <v>102</v>
      </c>
      <c r="K8" s="12" t="s">
        <v>670</v>
      </c>
      <c r="L8" s="12" t="s">
        <v>671</v>
      </c>
      <c r="M8" s="12" t="s">
        <v>672</v>
      </c>
      <c r="N8" s="281"/>
    </row>
    <row r="9" spans="1:16" s="16" customFormat="1" ht="20.100000000000001" customHeight="1" x14ac:dyDescent="0.2">
      <c r="A9" s="12" t="s">
        <v>20</v>
      </c>
      <c r="B9" s="36" t="s">
        <v>21</v>
      </c>
      <c r="C9" s="32"/>
      <c r="D9" s="93">
        <f>SUM(D10:D16)</f>
        <v>19</v>
      </c>
      <c r="E9" s="93">
        <f t="shared" ref="E9:M9" si="0">SUM(E10:E16)</f>
        <v>435</v>
      </c>
      <c r="F9" s="93">
        <f t="shared" si="0"/>
        <v>157</v>
      </c>
      <c r="G9" s="93">
        <f t="shared" si="0"/>
        <v>255</v>
      </c>
      <c r="H9" s="93">
        <f t="shared" si="0"/>
        <v>23</v>
      </c>
      <c r="I9" s="93">
        <f t="shared" si="0"/>
        <v>165</v>
      </c>
      <c r="J9" s="93">
        <f t="shared" si="0"/>
        <v>210</v>
      </c>
      <c r="K9" s="93">
        <f t="shared" si="0"/>
        <v>60</v>
      </c>
      <c r="L9" s="93">
        <f t="shared" si="0"/>
        <v>0</v>
      </c>
      <c r="M9" s="93">
        <f t="shared" si="0"/>
        <v>0</v>
      </c>
      <c r="N9" s="93"/>
    </row>
    <row r="10" spans="1:16" s="17" customFormat="1" ht="20.100000000000001" customHeight="1" x14ac:dyDescent="0.2">
      <c r="A10" s="42">
        <v>1</v>
      </c>
      <c r="B10" s="50" t="s">
        <v>419</v>
      </c>
      <c r="C10" s="40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/>
      <c r="J10" s="42">
        <v>75</v>
      </c>
      <c r="K10" s="42"/>
      <c r="L10" s="42"/>
      <c r="M10" s="42"/>
      <c r="N10" s="42"/>
    </row>
    <row r="11" spans="1:16" s="17" customFormat="1" ht="20.100000000000001" customHeight="1" x14ac:dyDescent="0.2">
      <c r="A11" s="42">
        <v>2</v>
      </c>
      <c r="B11" s="50" t="s">
        <v>25</v>
      </c>
      <c r="C11" s="40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/>
      <c r="J11" s="42">
        <v>75</v>
      </c>
      <c r="K11" s="42"/>
      <c r="L11" s="42"/>
      <c r="M11" s="42"/>
      <c r="N11" s="42"/>
    </row>
    <row r="12" spans="1:16" s="17" customFormat="1" ht="20.100000000000001" customHeight="1" x14ac:dyDescent="0.2">
      <c r="A12" s="42">
        <v>3</v>
      </c>
      <c r="B12" s="50" t="s">
        <v>23</v>
      </c>
      <c r="C12" s="40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6" s="17" customFormat="1" ht="20.100000000000001" customHeight="1" x14ac:dyDescent="0.2">
      <c r="A13" s="42">
        <v>4</v>
      </c>
      <c r="B13" s="50" t="s">
        <v>24</v>
      </c>
      <c r="C13" s="40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/>
      <c r="K13" s="42">
        <v>60</v>
      </c>
      <c r="L13" s="42"/>
      <c r="M13" s="42"/>
      <c r="N13" s="42"/>
    </row>
    <row r="14" spans="1:16" s="17" customFormat="1" ht="20.100000000000001" customHeight="1" x14ac:dyDescent="0.2">
      <c r="A14" s="42">
        <v>5</v>
      </c>
      <c r="B14" s="50" t="s">
        <v>27</v>
      </c>
      <c r="C14" s="40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0"/>
      <c r="L14" s="40"/>
      <c r="M14" s="40"/>
      <c r="N14" s="40"/>
    </row>
    <row r="15" spans="1:16" s="17" customFormat="1" ht="20.100000000000001" customHeight="1" x14ac:dyDescent="0.2">
      <c r="A15" s="42">
        <v>6</v>
      </c>
      <c r="B15" s="50" t="s">
        <v>28</v>
      </c>
      <c r="C15" s="40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0"/>
      <c r="L15" s="40"/>
      <c r="M15" s="40"/>
      <c r="N15" s="40"/>
    </row>
    <row r="16" spans="1:16" s="17" customFormat="1" ht="20.100000000000001" customHeight="1" x14ac:dyDescent="0.2">
      <c r="A16" s="42">
        <v>7</v>
      </c>
      <c r="B16" s="50" t="s">
        <v>420</v>
      </c>
      <c r="C16" s="40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0"/>
      <c r="L16" s="40"/>
      <c r="M16" s="40"/>
      <c r="N16" s="40"/>
    </row>
    <row r="17" spans="1:14" s="16" customFormat="1" ht="20.100000000000001" customHeight="1" x14ac:dyDescent="0.2">
      <c r="A17" s="76" t="s">
        <v>29</v>
      </c>
      <c r="B17" s="209" t="s">
        <v>30</v>
      </c>
      <c r="C17" s="41"/>
      <c r="D17" s="76">
        <f>D18+D21+D44</f>
        <v>61</v>
      </c>
      <c r="E17" s="76">
        <f t="shared" ref="E17:M17" si="1">E18+E21+E44</f>
        <v>1500</v>
      </c>
      <c r="F17" s="76">
        <f t="shared" si="1"/>
        <v>360</v>
      </c>
      <c r="G17" s="76">
        <f t="shared" si="1"/>
        <v>1086</v>
      </c>
      <c r="H17" s="76">
        <f t="shared" si="1"/>
        <v>54</v>
      </c>
      <c r="I17" s="76">
        <f t="shared" si="1"/>
        <v>285</v>
      </c>
      <c r="J17" s="76">
        <f t="shared" si="1"/>
        <v>285</v>
      </c>
      <c r="K17" s="76">
        <f t="shared" si="1"/>
        <v>345</v>
      </c>
      <c r="L17" s="76">
        <f t="shared" si="1"/>
        <v>405</v>
      </c>
      <c r="M17" s="76">
        <f t="shared" si="1"/>
        <v>180</v>
      </c>
      <c r="N17" s="12"/>
    </row>
    <row r="18" spans="1:14" s="17" customFormat="1" ht="20.100000000000001" customHeight="1" x14ac:dyDescent="0.2">
      <c r="A18" s="76" t="s">
        <v>31</v>
      </c>
      <c r="B18" s="209" t="s">
        <v>183</v>
      </c>
      <c r="C18" s="209"/>
      <c r="D18" s="76">
        <v>4</v>
      </c>
      <c r="E18" s="76">
        <v>90</v>
      </c>
      <c r="F18" s="76">
        <v>30</v>
      </c>
      <c r="G18" s="76">
        <v>56</v>
      </c>
      <c r="H18" s="76">
        <v>4</v>
      </c>
      <c r="I18" s="76">
        <v>45</v>
      </c>
      <c r="J18" s="76">
        <v>45</v>
      </c>
      <c r="K18" s="76">
        <v>0</v>
      </c>
      <c r="L18" s="76">
        <v>0</v>
      </c>
      <c r="M18" s="76">
        <v>0</v>
      </c>
      <c r="N18" s="12"/>
    </row>
    <row r="19" spans="1:14" s="17" customFormat="1" ht="20.100000000000001" customHeight="1" x14ac:dyDescent="0.2">
      <c r="A19" s="42">
        <v>8</v>
      </c>
      <c r="B19" s="50" t="s">
        <v>391</v>
      </c>
      <c r="C19" s="40" t="s">
        <v>275</v>
      </c>
      <c r="D19" s="42">
        <v>2</v>
      </c>
      <c r="E19" s="42">
        <v>45</v>
      </c>
      <c r="F19" s="42">
        <v>15</v>
      </c>
      <c r="G19" s="42">
        <v>28</v>
      </c>
      <c r="H19" s="42">
        <v>2</v>
      </c>
      <c r="I19" s="42">
        <v>45</v>
      </c>
      <c r="J19" s="42"/>
      <c r="K19" s="42"/>
      <c r="L19" s="42"/>
      <c r="M19" s="42"/>
      <c r="N19" s="42"/>
    </row>
    <row r="20" spans="1:14" s="17" customFormat="1" ht="20.100000000000001" customHeight="1" x14ac:dyDescent="0.2">
      <c r="A20" s="42">
        <v>9</v>
      </c>
      <c r="B20" s="50" t="s">
        <v>392</v>
      </c>
      <c r="C20" s="40" t="s">
        <v>275</v>
      </c>
      <c r="D20" s="42">
        <v>2</v>
      </c>
      <c r="E20" s="42">
        <v>45</v>
      </c>
      <c r="F20" s="42">
        <v>15</v>
      </c>
      <c r="G20" s="42">
        <v>28</v>
      </c>
      <c r="H20" s="42">
        <v>2</v>
      </c>
      <c r="I20" s="42"/>
      <c r="J20" s="42"/>
      <c r="K20" s="42"/>
      <c r="L20" s="42">
        <v>45</v>
      </c>
      <c r="M20" s="42"/>
      <c r="N20" s="42"/>
    </row>
    <row r="21" spans="1:14" s="17" customFormat="1" ht="20.100000000000001" customHeight="1" x14ac:dyDescent="0.2">
      <c r="A21" s="76" t="s">
        <v>42</v>
      </c>
      <c r="B21" s="209" t="s">
        <v>299</v>
      </c>
      <c r="C21" s="74"/>
      <c r="D21" s="76">
        <f>SUM(D22:D43)</f>
        <v>54</v>
      </c>
      <c r="E21" s="76">
        <f t="shared" ref="E21:M21" si="2">SUM(E22:E43)</f>
        <v>1350</v>
      </c>
      <c r="F21" s="76">
        <f t="shared" si="2"/>
        <v>300</v>
      </c>
      <c r="G21" s="76">
        <f t="shared" si="2"/>
        <v>1002</v>
      </c>
      <c r="H21" s="76">
        <f t="shared" si="2"/>
        <v>48</v>
      </c>
      <c r="I21" s="76">
        <f t="shared" si="2"/>
        <v>240</v>
      </c>
      <c r="J21" s="76">
        <f t="shared" si="2"/>
        <v>240</v>
      </c>
      <c r="K21" s="76">
        <f t="shared" si="2"/>
        <v>345</v>
      </c>
      <c r="L21" s="76">
        <f t="shared" si="2"/>
        <v>345</v>
      </c>
      <c r="M21" s="76">
        <f t="shared" si="2"/>
        <v>180</v>
      </c>
      <c r="N21" s="12"/>
    </row>
    <row r="22" spans="1:14" s="17" customFormat="1" ht="20.100000000000001" customHeight="1" x14ac:dyDescent="0.2">
      <c r="A22" s="42">
        <v>10</v>
      </c>
      <c r="B22" s="50" t="s">
        <v>393</v>
      </c>
      <c r="C22" s="40" t="s">
        <v>275</v>
      </c>
      <c r="D22" s="42">
        <v>2</v>
      </c>
      <c r="E22" s="42">
        <v>45</v>
      </c>
      <c r="F22" s="42">
        <v>15</v>
      </c>
      <c r="G22" s="42">
        <v>28</v>
      </c>
      <c r="H22" s="42">
        <v>2</v>
      </c>
      <c r="I22" s="42">
        <v>45</v>
      </c>
      <c r="J22" s="42"/>
      <c r="K22" s="42"/>
      <c r="L22" s="42"/>
      <c r="M22" s="42"/>
      <c r="N22" s="42"/>
    </row>
    <row r="23" spans="1:14" s="17" customFormat="1" ht="20.100000000000001" customHeight="1" x14ac:dyDescent="0.2">
      <c r="A23" s="42">
        <v>11</v>
      </c>
      <c r="B23" s="50" t="s">
        <v>394</v>
      </c>
      <c r="C23" s="40" t="s">
        <v>275</v>
      </c>
      <c r="D23" s="42">
        <v>2</v>
      </c>
      <c r="E23" s="42">
        <v>45</v>
      </c>
      <c r="F23" s="42">
        <v>15</v>
      </c>
      <c r="G23" s="42">
        <v>28</v>
      </c>
      <c r="H23" s="42">
        <v>2</v>
      </c>
      <c r="I23" s="42"/>
      <c r="J23" s="42">
        <v>45</v>
      </c>
      <c r="K23" s="42"/>
      <c r="L23" s="42"/>
      <c r="M23" s="42"/>
      <c r="N23" s="42"/>
    </row>
    <row r="24" spans="1:14" s="17" customFormat="1" ht="20.100000000000001" customHeight="1" x14ac:dyDescent="0.2">
      <c r="A24" s="42">
        <v>12</v>
      </c>
      <c r="B24" s="50" t="s">
        <v>395</v>
      </c>
      <c r="C24" s="40" t="s">
        <v>275</v>
      </c>
      <c r="D24" s="42">
        <v>3</v>
      </c>
      <c r="E24" s="42">
        <v>75</v>
      </c>
      <c r="F24" s="42">
        <v>15</v>
      </c>
      <c r="G24" s="42">
        <v>58</v>
      </c>
      <c r="H24" s="42">
        <v>2</v>
      </c>
      <c r="I24" s="42"/>
      <c r="J24" s="42"/>
      <c r="K24" s="42">
        <v>75</v>
      </c>
      <c r="L24" s="42"/>
      <c r="M24" s="42"/>
      <c r="N24" s="42"/>
    </row>
    <row r="25" spans="1:14" s="17" customFormat="1" ht="20.100000000000001" customHeight="1" x14ac:dyDescent="0.2">
      <c r="A25" s="42">
        <v>13</v>
      </c>
      <c r="B25" s="50" t="s">
        <v>396</v>
      </c>
      <c r="C25" s="40" t="s">
        <v>275</v>
      </c>
      <c r="D25" s="42">
        <v>3</v>
      </c>
      <c r="E25" s="42">
        <v>75</v>
      </c>
      <c r="F25" s="42">
        <v>15</v>
      </c>
      <c r="G25" s="42">
        <v>58</v>
      </c>
      <c r="H25" s="42">
        <v>2</v>
      </c>
      <c r="I25" s="42"/>
      <c r="J25" s="42"/>
      <c r="K25" s="42"/>
      <c r="L25" s="42">
        <v>75</v>
      </c>
      <c r="M25" s="42"/>
      <c r="N25" s="42"/>
    </row>
    <row r="26" spans="1:14" s="17" customFormat="1" ht="20.100000000000001" customHeight="1" x14ac:dyDescent="0.2">
      <c r="A26" s="42">
        <v>14</v>
      </c>
      <c r="B26" s="50" t="s">
        <v>397</v>
      </c>
      <c r="C26" s="40" t="s">
        <v>275</v>
      </c>
      <c r="D26" s="42">
        <v>2</v>
      </c>
      <c r="E26" s="42">
        <v>45</v>
      </c>
      <c r="F26" s="42">
        <v>15</v>
      </c>
      <c r="G26" s="42">
        <v>28</v>
      </c>
      <c r="H26" s="42">
        <v>2</v>
      </c>
      <c r="I26" s="42">
        <v>45</v>
      </c>
      <c r="J26" s="42"/>
      <c r="K26" s="42"/>
      <c r="L26" s="42"/>
      <c r="M26" s="42"/>
      <c r="N26" s="42"/>
    </row>
    <row r="27" spans="1:14" s="17" customFormat="1" ht="20.100000000000001" customHeight="1" x14ac:dyDescent="0.2">
      <c r="A27" s="42">
        <v>15</v>
      </c>
      <c r="B27" s="50" t="s">
        <v>398</v>
      </c>
      <c r="C27" s="40" t="s">
        <v>275</v>
      </c>
      <c r="D27" s="42">
        <v>2</v>
      </c>
      <c r="E27" s="42">
        <v>45</v>
      </c>
      <c r="F27" s="42">
        <v>15</v>
      </c>
      <c r="G27" s="42">
        <v>28</v>
      </c>
      <c r="H27" s="42">
        <v>2</v>
      </c>
      <c r="I27" s="42"/>
      <c r="J27" s="42">
        <v>45</v>
      </c>
      <c r="K27" s="42"/>
      <c r="L27" s="42"/>
      <c r="M27" s="42"/>
      <c r="N27" s="42"/>
    </row>
    <row r="28" spans="1:14" s="17" customFormat="1" ht="20.100000000000001" customHeight="1" x14ac:dyDescent="0.2">
      <c r="A28" s="42">
        <v>16</v>
      </c>
      <c r="B28" s="50" t="s">
        <v>399</v>
      </c>
      <c r="C28" s="40" t="s">
        <v>275</v>
      </c>
      <c r="D28" s="42">
        <v>3</v>
      </c>
      <c r="E28" s="42">
        <v>75</v>
      </c>
      <c r="F28" s="42">
        <v>15</v>
      </c>
      <c r="G28" s="42">
        <v>58</v>
      </c>
      <c r="H28" s="42">
        <v>2</v>
      </c>
      <c r="I28" s="42"/>
      <c r="J28" s="42"/>
      <c r="K28" s="42">
        <v>75</v>
      </c>
      <c r="L28" s="42"/>
      <c r="M28" s="42"/>
      <c r="N28" s="42"/>
    </row>
    <row r="29" spans="1:14" s="17" customFormat="1" ht="20.100000000000001" customHeight="1" x14ac:dyDescent="0.2">
      <c r="A29" s="42">
        <v>17</v>
      </c>
      <c r="B29" s="50" t="s">
        <v>400</v>
      </c>
      <c r="C29" s="40" t="s">
        <v>275</v>
      </c>
      <c r="D29" s="42">
        <v>3</v>
      </c>
      <c r="E29" s="42">
        <v>75</v>
      </c>
      <c r="F29" s="42">
        <v>15</v>
      </c>
      <c r="G29" s="42">
        <v>58</v>
      </c>
      <c r="H29" s="42">
        <v>2</v>
      </c>
      <c r="I29" s="42"/>
      <c r="J29" s="42"/>
      <c r="K29" s="42"/>
      <c r="L29" s="42">
        <v>75</v>
      </c>
      <c r="M29" s="42"/>
      <c r="N29" s="42"/>
    </row>
    <row r="30" spans="1:14" s="17" customFormat="1" ht="20.100000000000001" customHeight="1" x14ac:dyDescent="0.2">
      <c r="A30" s="42">
        <v>18</v>
      </c>
      <c r="B30" s="50" t="s">
        <v>401</v>
      </c>
      <c r="C30" s="40" t="s">
        <v>275</v>
      </c>
      <c r="D30" s="42">
        <v>2</v>
      </c>
      <c r="E30" s="42">
        <v>45</v>
      </c>
      <c r="F30" s="42">
        <v>15</v>
      </c>
      <c r="G30" s="42">
        <v>28</v>
      </c>
      <c r="H30" s="42">
        <v>2</v>
      </c>
      <c r="I30" s="42">
        <v>45</v>
      </c>
      <c r="J30" s="42"/>
      <c r="K30" s="42"/>
      <c r="L30" s="42"/>
      <c r="M30" s="42"/>
      <c r="N30" s="42"/>
    </row>
    <row r="31" spans="1:14" s="17" customFormat="1" ht="20.100000000000001" customHeight="1" x14ac:dyDescent="0.2">
      <c r="A31" s="42">
        <v>19</v>
      </c>
      <c r="B31" s="50" t="s">
        <v>402</v>
      </c>
      <c r="C31" s="40" t="s">
        <v>275</v>
      </c>
      <c r="D31" s="42">
        <v>2</v>
      </c>
      <c r="E31" s="42">
        <v>45</v>
      </c>
      <c r="F31" s="42">
        <v>15</v>
      </c>
      <c r="G31" s="42">
        <v>28</v>
      </c>
      <c r="H31" s="42">
        <v>2</v>
      </c>
      <c r="I31" s="42"/>
      <c r="J31" s="42">
        <v>45</v>
      </c>
      <c r="K31" s="42"/>
      <c r="L31" s="42"/>
      <c r="M31" s="42"/>
      <c r="N31" s="42"/>
    </row>
    <row r="32" spans="1:14" s="17" customFormat="1" ht="20.100000000000001" customHeight="1" x14ac:dyDescent="0.2">
      <c r="A32" s="42">
        <v>20</v>
      </c>
      <c r="B32" s="50" t="s">
        <v>403</v>
      </c>
      <c r="C32" s="40" t="s">
        <v>275</v>
      </c>
      <c r="D32" s="42">
        <v>3</v>
      </c>
      <c r="E32" s="42">
        <v>75</v>
      </c>
      <c r="F32" s="42">
        <v>15</v>
      </c>
      <c r="G32" s="42">
        <v>58</v>
      </c>
      <c r="H32" s="42">
        <v>2</v>
      </c>
      <c r="I32" s="42"/>
      <c r="J32" s="42"/>
      <c r="K32" s="42">
        <v>75</v>
      </c>
      <c r="L32" s="42"/>
      <c r="M32" s="42"/>
      <c r="N32" s="42"/>
    </row>
    <row r="33" spans="1:14" s="17" customFormat="1" ht="20.100000000000001" customHeight="1" x14ac:dyDescent="0.2">
      <c r="A33" s="42">
        <v>21</v>
      </c>
      <c r="B33" s="50" t="s">
        <v>404</v>
      </c>
      <c r="C33" s="40" t="s">
        <v>275</v>
      </c>
      <c r="D33" s="42">
        <v>3</v>
      </c>
      <c r="E33" s="42">
        <v>75</v>
      </c>
      <c r="F33" s="42">
        <v>15</v>
      </c>
      <c r="G33" s="42">
        <v>58</v>
      </c>
      <c r="H33" s="42">
        <v>2</v>
      </c>
      <c r="I33" s="42"/>
      <c r="J33" s="42"/>
      <c r="K33" s="42"/>
      <c r="L33" s="42">
        <v>75</v>
      </c>
      <c r="M33" s="42"/>
      <c r="N33" s="42"/>
    </row>
    <row r="34" spans="1:14" s="17" customFormat="1" ht="20.100000000000001" customHeight="1" x14ac:dyDescent="0.2">
      <c r="A34" s="42">
        <v>22</v>
      </c>
      <c r="B34" s="50" t="s">
        <v>405</v>
      </c>
      <c r="C34" s="40" t="s">
        <v>275</v>
      </c>
      <c r="D34" s="42">
        <v>2</v>
      </c>
      <c r="E34" s="42">
        <v>60</v>
      </c>
      <c r="F34" s="42">
        <v>5</v>
      </c>
      <c r="G34" s="42">
        <v>52</v>
      </c>
      <c r="H34" s="42">
        <v>3</v>
      </c>
      <c r="I34" s="42">
        <v>60</v>
      </c>
      <c r="J34" s="42"/>
      <c r="K34" s="42"/>
      <c r="L34" s="42"/>
      <c r="M34" s="42"/>
      <c r="N34" s="42"/>
    </row>
    <row r="35" spans="1:14" s="17" customFormat="1" ht="20.100000000000001" customHeight="1" x14ac:dyDescent="0.2">
      <c r="A35" s="42">
        <v>23</v>
      </c>
      <c r="B35" s="50" t="s">
        <v>406</v>
      </c>
      <c r="C35" s="40" t="s">
        <v>275</v>
      </c>
      <c r="D35" s="42">
        <v>2</v>
      </c>
      <c r="E35" s="42">
        <v>60</v>
      </c>
      <c r="F35" s="42">
        <v>5</v>
      </c>
      <c r="G35" s="42">
        <v>52</v>
      </c>
      <c r="H35" s="42">
        <v>3</v>
      </c>
      <c r="I35" s="42"/>
      <c r="J35" s="42">
        <v>60</v>
      </c>
      <c r="K35" s="42"/>
      <c r="L35" s="42"/>
      <c r="M35" s="42"/>
      <c r="N35" s="42"/>
    </row>
    <row r="36" spans="1:14" s="17" customFormat="1" ht="20.100000000000001" customHeight="1" x14ac:dyDescent="0.2">
      <c r="A36" s="42">
        <v>24</v>
      </c>
      <c r="B36" s="50" t="s">
        <v>407</v>
      </c>
      <c r="C36" s="40" t="s">
        <v>275</v>
      </c>
      <c r="D36" s="42">
        <v>3</v>
      </c>
      <c r="E36" s="42">
        <v>75</v>
      </c>
      <c r="F36" s="42">
        <v>15</v>
      </c>
      <c r="G36" s="42">
        <v>58</v>
      </c>
      <c r="H36" s="42">
        <v>2</v>
      </c>
      <c r="I36" s="42"/>
      <c r="J36" s="42"/>
      <c r="K36" s="42">
        <v>75</v>
      </c>
      <c r="L36" s="42"/>
      <c r="M36" s="42"/>
      <c r="N36" s="42"/>
    </row>
    <row r="37" spans="1:14" s="17" customFormat="1" ht="20.100000000000001" customHeight="1" x14ac:dyDescent="0.2">
      <c r="A37" s="42">
        <v>25</v>
      </c>
      <c r="B37" s="50" t="s">
        <v>408</v>
      </c>
      <c r="C37" s="40" t="s">
        <v>275</v>
      </c>
      <c r="D37" s="42">
        <v>3</v>
      </c>
      <c r="E37" s="42">
        <v>75</v>
      </c>
      <c r="F37" s="42">
        <v>15</v>
      </c>
      <c r="G37" s="42">
        <v>58</v>
      </c>
      <c r="H37" s="42">
        <v>2</v>
      </c>
      <c r="I37" s="42"/>
      <c r="J37" s="42"/>
      <c r="K37" s="42"/>
      <c r="L37" s="42">
        <v>75</v>
      </c>
      <c r="M37" s="42"/>
      <c r="N37" s="42"/>
    </row>
    <row r="38" spans="1:14" s="17" customFormat="1" ht="20.100000000000001" customHeight="1" x14ac:dyDescent="0.2">
      <c r="A38" s="42">
        <v>26</v>
      </c>
      <c r="B38" s="50" t="s">
        <v>409</v>
      </c>
      <c r="C38" s="40" t="s">
        <v>275</v>
      </c>
      <c r="D38" s="42">
        <v>2</v>
      </c>
      <c r="E38" s="42">
        <v>45</v>
      </c>
      <c r="F38" s="42">
        <v>15</v>
      </c>
      <c r="G38" s="42">
        <v>28</v>
      </c>
      <c r="H38" s="42">
        <v>2</v>
      </c>
      <c r="I38" s="42">
        <v>45</v>
      </c>
      <c r="J38" s="42"/>
      <c r="K38" s="42"/>
      <c r="L38" s="42"/>
      <c r="M38" s="42"/>
      <c r="N38" s="42"/>
    </row>
    <row r="39" spans="1:14" s="17" customFormat="1" ht="20.100000000000001" customHeight="1" x14ac:dyDescent="0.2">
      <c r="A39" s="42">
        <v>27</v>
      </c>
      <c r="B39" s="50" t="s">
        <v>410</v>
      </c>
      <c r="C39" s="40" t="s">
        <v>275</v>
      </c>
      <c r="D39" s="42">
        <v>2</v>
      </c>
      <c r="E39" s="42">
        <v>45</v>
      </c>
      <c r="F39" s="42">
        <v>15</v>
      </c>
      <c r="G39" s="42">
        <v>28</v>
      </c>
      <c r="H39" s="42">
        <v>2</v>
      </c>
      <c r="I39" s="42"/>
      <c r="J39" s="42">
        <v>45</v>
      </c>
      <c r="K39" s="42"/>
      <c r="L39" s="42"/>
      <c r="M39" s="42"/>
      <c r="N39" s="42"/>
    </row>
    <row r="40" spans="1:14" s="17" customFormat="1" ht="20.100000000000001" customHeight="1" x14ac:dyDescent="0.2">
      <c r="A40" s="42">
        <v>28</v>
      </c>
      <c r="B40" s="50" t="s">
        <v>411</v>
      </c>
      <c r="C40" s="40" t="s">
        <v>275</v>
      </c>
      <c r="D40" s="42">
        <v>2</v>
      </c>
      <c r="E40" s="42">
        <v>45</v>
      </c>
      <c r="F40" s="42">
        <v>15</v>
      </c>
      <c r="G40" s="42">
        <v>28</v>
      </c>
      <c r="H40" s="42">
        <v>2</v>
      </c>
      <c r="I40" s="42"/>
      <c r="J40" s="42"/>
      <c r="K40" s="42">
        <v>45</v>
      </c>
      <c r="L40" s="42"/>
      <c r="M40" s="42"/>
      <c r="N40" s="42"/>
    </row>
    <row r="41" spans="1:14" s="17" customFormat="1" ht="20.100000000000001" customHeight="1" x14ac:dyDescent="0.2">
      <c r="A41" s="42">
        <v>29</v>
      </c>
      <c r="B41" s="50" t="s">
        <v>412</v>
      </c>
      <c r="C41" s="40" t="s">
        <v>275</v>
      </c>
      <c r="D41" s="42">
        <v>2</v>
      </c>
      <c r="E41" s="42">
        <v>45</v>
      </c>
      <c r="F41" s="42">
        <v>15</v>
      </c>
      <c r="G41" s="42">
        <v>28</v>
      </c>
      <c r="H41" s="42">
        <v>2</v>
      </c>
      <c r="I41" s="42"/>
      <c r="J41" s="42"/>
      <c r="K41" s="42"/>
      <c r="L41" s="42">
        <v>45</v>
      </c>
      <c r="M41" s="42"/>
      <c r="N41" s="42"/>
    </row>
    <row r="42" spans="1:14" s="17" customFormat="1" ht="20.100000000000001" customHeight="1" x14ac:dyDescent="0.2">
      <c r="A42" s="42">
        <v>30</v>
      </c>
      <c r="B42" s="50" t="s">
        <v>413</v>
      </c>
      <c r="C42" s="40" t="s">
        <v>275</v>
      </c>
      <c r="D42" s="42">
        <v>3</v>
      </c>
      <c r="E42" s="42">
        <v>90</v>
      </c>
      <c r="F42" s="42">
        <v>10</v>
      </c>
      <c r="G42" s="42">
        <v>77</v>
      </c>
      <c r="H42" s="42">
        <v>3</v>
      </c>
      <c r="I42" s="42"/>
      <c r="J42" s="42"/>
      <c r="K42" s="42"/>
      <c r="L42" s="42"/>
      <c r="M42" s="42">
        <v>90</v>
      </c>
      <c r="N42" s="42"/>
    </row>
    <row r="43" spans="1:14" s="17" customFormat="1" ht="20.100000000000001" customHeight="1" x14ac:dyDescent="0.2">
      <c r="A43" s="42">
        <v>31</v>
      </c>
      <c r="B43" s="50" t="s">
        <v>414</v>
      </c>
      <c r="C43" s="40" t="s">
        <v>275</v>
      </c>
      <c r="D43" s="42">
        <v>3</v>
      </c>
      <c r="E43" s="42">
        <v>90</v>
      </c>
      <c r="F43" s="42">
        <v>10</v>
      </c>
      <c r="G43" s="42">
        <v>77</v>
      </c>
      <c r="H43" s="42">
        <v>3</v>
      </c>
      <c r="I43" s="42"/>
      <c r="J43" s="42"/>
      <c r="K43" s="42"/>
      <c r="L43" s="42"/>
      <c r="M43" s="42">
        <v>90</v>
      </c>
      <c r="N43" s="42"/>
    </row>
    <row r="44" spans="1:14" s="16" customFormat="1" ht="20.100000000000001" customHeight="1" x14ac:dyDescent="0.2">
      <c r="A44" s="208" t="s">
        <v>95</v>
      </c>
      <c r="B44" s="209" t="s">
        <v>238</v>
      </c>
      <c r="C44" s="40" t="s">
        <v>275</v>
      </c>
      <c r="D44" s="76">
        <v>3</v>
      </c>
      <c r="E44" s="76">
        <v>60</v>
      </c>
      <c r="F44" s="76">
        <v>30</v>
      </c>
      <c r="G44" s="76">
        <v>28</v>
      </c>
      <c r="H44" s="76">
        <v>2</v>
      </c>
      <c r="I44" s="76">
        <v>0</v>
      </c>
      <c r="J44" s="76">
        <v>0</v>
      </c>
      <c r="K44" s="76">
        <v>0</v>
      </c>
      <c r="L44" s="76">
        <v>60</v>
      </c>
      <c r="M44" s="208"/>
      <c r="N44" s="156"/>
    </row>
    <row r="45" spans="1:14" s="17" customFormat="1" ht="20.100000000000001" customHeight="1" x14ac:dyDescent="0.2">
      <c r="A45" s="42">
        <v>32</v>
      </c>
      <c r="B45" s="50" t="s">
        <v>415</v>
      </c>
      <c r="C45" s="40" t="s">
        <v>275</v>
      </c>
      <c r="D45" s="42">
        <v>3</v>
      </c>
      <c r="E45" s="42">
        <v>60</v>
      </c>
      <c r="F45" s="42">
        <v>30</v>
      </c>
      <c r="G45" s="42">
        <v>28</v>
      </c>
      <c r="H45" s="42">
        <v>2</v>
      </c>
      <c r="I45" s="42"/>
      <c r="J45" s="42"/>
      <c r="K45" s="42"/>
      <c r="L45" s="42">
        <v>60</v>
      </c>
      <c r="M45" s="42"/>
      <c r="N45" s="42"/>
    </row>
    <row r="46" spans="1:14" s="17" customFormat="1" ht="20.100000000000001" customHeight="1" x14ac:dyDescent="0.2">
      <c r="A46" s="42">
        <v>33</v>
      </c>
      <c r="B46" s="50" t="s">
        <v>416</v>
      </c>
      <c r="C46" s="40" t="s">
        <v>275</v>
      </c>
      <c r="D46" s="42">
        <v>3</v>
      </c>
      <c r="E46" s="42">
        <v>60</v>
      </c>
      <c r="F46" s="42">
        <v>30</v>
      </c>
      <c r="G46" s="42">
        <v>28</v>
      </c>
      <c r="H46" s="42">
        <v>2</v>
      </c>
      <c r="I46" s="42"/>
      <c r="J46" s="42"/>
      <c r="K46" s="42"/>
      <c r="L46" s="42"/>
      <c r="M46" s="42"/>
      <c r="N46" s="42"/>
    </row>
    <row r="47" spans="1:14" s="17" customFormat="1" ht="20.100000000000001" customHeight="1" x14ac:dyDescent="0.2">
      <c r="A47" s="42">
        <v>34</v>
      </c>
      <c r="B47" s="50" t="s">
        <v>520</v>
      </c>
      <c r="C47" s="40" t="s">
        <v>275</v>
      </c>
      <c r="D47" s="42">
        <v>3</v>
      </c>
      <c r="E47" s="42">
        <v>60</v>
      </c>
      <c r="F47" s="42">
        <v>30</v>
      </c>
      <c r="G47" s="42">
        <v>28</v>
      </c>
      <c r="H47" s="42">
        <v>2</v>
      </c>
      <c r="I47" s="42"/>
      <c r="J47" s="42"/>
      <c r="K47" s="42"/>
      <c r="L47" s="42"/>
      <c r="M47" s="42"/>
      <c r="N47" s="42"/>
    </row>
    <row r="48" spans="1:14" s="105" customFormat="1" ht="31.5" x14ac:dyDescent="0.25">
      <c r="A48" s="76" t="s">
        <v>60</v>
      </c>
      <c r="B48" s="209" t="s">
        <v>700</v>
      </c>
      <c r="C48" s="74"/>
      <c r="D48" s="76">
        <v>14</v>
      </c>
      <c r="E48" s="76">
        <f t="shared" ref="E48:M48" si="3">SUM(E49:E51)</f>
        <v>570</v>
      </c>
      <c r="F48" s="76">
        <f t="shared" si="3"/>
        <v>12</v>
      </c>
      <c r="G48" s="76">
        <f t="shared" si="3"/>
        <v>540</v>
      </c>
      <c r="H48" s="76">
        <f t="shared" si="3"/>
        <v>18</v>
      </c>
      <c r="I48" s="76">
        <f t="shared" si="3"/>
        <v>0</v>
      </c>
      <c r="J48" s="28">
        <f t="shared" si="3"/>
        <v>0</v>
      </c>
      <c r="K48" s="28">
        <f t="shared" si="3"/>
        <v>180</v>
      </c>
      <c r="L48" s="28">
        <f t="shared" si="3"/>
        <v>0</v>
      </c>
      <c r="M48" s="28">
        <f t="shared" si="3"/>
        <v>390</v>
      </c>
      <c r="N48" s="32"/>
    </row>
    <row r="49" spans="1:14" s="17" customFormat="1" ht="20.100000000000001" customHeight="1" x14ac:dyDescent="0.2">
      <c r="A49" s="42">
        <v>35</v>
      </c>
      <c r="B49" s="50" t="s">
        <v>291</v>
      </c>
      <c r="C49" s="40" t="s">
        <v>274</v>
      </c>
      <c r="D49" s="42">
        <v>4</v>
      </c>
      <c r="E49" s="42">
        <f>D49*45</f>
        <v>180</v>
      </c>
      <c r="F49" s="42"/>
      <c r="G49" s="42">
        <v>175</v>
      </c>
      <c r="H49" s="42">
        <v>5</v>
      </c>
      <c r="I49" s="42"/>
      <c r="J49" s="42"/>
      <c r="K49" s="42">
        <v>180</v>
      </c>
      <c r="L49" s="42"/>
      <c r="M49" s="42"/>
      <c r="N49" s="42"/>
    </row>
    <row r="50" spans="1:14" s="17" customFormat="1" ht="20.100000000000001" customHeight="1" x14ac:dyDescent="0.2">
      <c r="A50" s="42">
        <v>36</v>
      </c>
      <c r="B50" s="50" t="s">
        <v>63</v>
      </c>
      <c r="C50" s="40" t="s">
        <v>274</v>
      </c>
      <c r="D50" s="42">
        <v>6</v>
      </c>
      <c r="E50" s="42">
        <f>D50*45</f>
        <v>270</v>
      </c>
      <c r="F50" s="42"/>
      <c r="G50" s="42">
        <v>260</v>
      </c>
      <c r="H50" s="42">
        <v>10</v>
      </c>
      <c r="I50" s="42"/>
      <c r="J50" s="42"/>
      <c r="K50" s="42"/>
      <c r="L50" s="42"/>
      <c r="M50" s="42">
        <v>270</v>
      </c>
      <c r="N50" s="42"/>
    </row>
    <row r="51" spans="1:14" s="17" customFormat="1" ht="31.5" x14ac:dyDescent="0.2">
      <c r="A51" s="42">
        <v>37</v>
      </c>
      <c r="B51" s="50" t="s">
        <v>668</v>
      </c>
      <c r="C51" s="40" t="s">
        <v>275</v>
      </c>
      <c r="D51" s="42">
        <v>4</v>
      </c>
      <c r="E51" s="42">
        <v>120</v>
      </c>
      <c r="F51" s="42">
        <v>12</v>
      </c>
      <c r="G51" s="42">
        <v>105</v>
      </c>
      <c r="H51" s="42">
        <v>3</v>
      </c>
      <c r="I51" s="42"/>
      <c r="J51" s="42"/>
      <c r="K51" s="42"/>
      <c r="L51" s="42"/>
      <c r="M51" s="42">
        <v>120</v>
      </c>
      <c r="N51" s="42"/>
    </row>
    <row r="52" spans="1:14" s="105" customFormat="1" ht="20.100000000000001" customHeight="1" x14ac:dyDescent="0.25">
      <c r="A52" s="284" t="s">
        <v>417</v>
      </c>
      <c r="B52" s="284"/>
      <c r="C52" s="74"/>
      <c r="D52" s="76">
        <f>D9+D17+D48</f>
        <v>94</v>
      </c>
      <c r="E52" s="76">
        <f t="shared" ref="E52:M52" si="4">E9+E17+E48</f>
        <v>2505</v>
      </c>
      <c r="F52" s="92">
        <f>F9+F17+F48</f>
        <v>529</v>
      </c>
      <c r="G52" s="76">
        <f t="shared" si="4"/>
        <v>1881</v>
      </c>
      <c r="H52" s="76">
        <f t="shared" si="4"/>
        <v>95</v>
      </c>
      <c r="I52" s="76">
        <f t="shared" si="4"/>
        <v>450</v>
      </c>
      <c r="J52" s="208">
        <f t="shared" si="4"/>
        <v>495</v>
      </c>
      <c r="K52" s="208">
        <f t="shared" si="4"/>
        <v>585</v>
      </c>
      <c r="L52" s="208">
        <f t="shared" si="4"/>
        <v>405</v>
      </c>
      <c r="M52" s="208">
        <f t="shared" si="4"/>
        <v>570</v>
      </c>
      <c r="N52" s="156"/>
    </row>
    <row r="53" spans="1:14" s="105" customFormat="1" ht="20.100000000000001" customHeight="1" x14ac:dyDescent="0.25">
      <c r="C53" s="107"/>
    </row>
    <row r="54" spans="1:14" s="147" customFormat="1" ht="41.25" customHeight="1" x14ac:dyDescent="0.25">
      <c r="A54" s="261" t="s">
        <v>570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</row>
    <row r="55" spans="1:14" s="147" customFormat="1" ht="39.75" customHeight="1" x14ac:dyDescent="0.25">
      <c r="A55" s="148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</row>
    <row r="56" spans="1:14" s="105" customFormat="1" ht="15.75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</row>
    <row r="57" spans="1:14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4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4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  <row r="60" spans="1:14" s="105" customFormat="1" ht="15.75" x14ac:dyDescent="0.25">
      <c r="A60" s="107"/>
      <c r="C60" s="107"/>
      <c r="D60" s="107"/>
      <c r="E60" s="107"/>
      <c r="F60" s="107"/>
      <c r="G60" s="107"/>
      <c r="H60" s="107"/>
      <c r="I60" s="107"/>
      <c r="J60" s="107"/>
      <c r="K60" s="108"/>
      <c r="L60" s="108"/>
      <c r="M60" s="108"/>
    </row>
  </sheetData>
  <mergeCells count="14">
    <mergeCell ref="B55:N55"/>
    <mergeCell ref="A52:B52"/>
    <mergeCell ref="A1:H1"/>
    <mergeCell ref="A2:H2"/>
    <mergeCell ref="A3:H3"/>
    <mergeCell ref="A4:M4"/>
    <mergeCell ref="A5:M5"/>
    <mergeCell ref="A7:A8"/>
    <mergeCell ref="B7:B8"/>
    <mergeCell ref="C7:C8"/>
    <mergeCell ref="D7:D8"/>
    <mergeCell ref="E7:H7"/>
    <mergeCell ref="A54:N54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C480-E503-4E42-8416-C14B6B79DF30}">
  <dimension ref="A1:P59"/>
  <sheetViews>
    <sheetView topLeftCell="A40" zoomScaleNormal="100" workbookViewId="0">
      <selection activeCell="S49" sqref="S49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244" t="s">
        <v>0</v>
      </c>
      <c r="B1" s="244"/>
      <c r="C1" s="244"/>
      <c r="D1" s="244"/>
      <c r="E1" s="244"/>
      <c r="F1" s="244"/>
      <c r="G1" s="244"/>
      <c r="H1" s="244"/>
      <c r="I1" s="1"/>
      <c r="J1" s="2"/>
      <c r="K1" s="1"/>
      <c r="L1" s="2"/>
      <c r="M1" s="1"/>
    </row>
    <row r="2" spans="1:16" s="3" customFormat="1" ht="15" customHeight="1" x14ac:dyDescent="0.25">
      <c r="A2" s="244" t="s">
        <v>314</v>
      </c>
      <c r="B2" s="244"/>
      <c r="C2" s="244"/>
      <c r="D2" s="244"/>
      <c r="E2" s="244"/>
      <c r="F2" s="244"/>
      <c r="G2" s="244"/>
      <c r="H2" s="244"/>
      <c r="I2" s="1"/>
      <c r="J2" s="2"/>
      <c r="K2" s="1"/>
      <c r="L2" s="2"/>
      <c r="M2" s="1"/>
    </row>
    <row r="3" spans="1:16" s="3" customFormat="1" ht="7.5" customHeight="1" x14ac:dyDescent="0.25">
      <c r="A3" s="245" t="s">
        <v>2</v>
      </c>
      <c r="B3" s="246"/>
      <c r="C3" s="246"/>
      <c r="D3" s="246"/>
      <c r="E3" s="246"/>
      <c r="F3" s="246"/>
      <c r="G3" s="246"/>
      <c r="H3" s="246"/>
      <c r="I3" s="1"/>
      <c r="J3" s="2"/>
      <c r="K3" s="1"/>
      <c r="L3" s="2"/>
      <c r="M3" s="1"/>
    </row>
    <row r="4" spans="1:16" s="3" customFormat="1" ht="27.75" customHeight="1" x14ac:dyDescent="0.35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4"/>
      <c r="O4" s="4"/>
      <c r="P4" s="4"/>
    </row>
    <row r="5" spans="1:16" s="6" customFormat="1" ht="30" customHeight="1" x14ac:dyDescent="0.35">
      <c r="A5" s="248" t="s">
        <v>701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5"/>
      <c r="O5" s="5"/>
      <c r="P5" s="5"/>
    </row>
    <row r="6" spans="1:16" s="7" customFormat="1" ht="23.25" customHeight="1" x14ac:dyDescent="0.2">
      <c r="A6" s="7" t="s">
        <v>390</v>
      </c>
      <c r="C6" s="8"/>
      <c r="D6" s="8"/>
      <c r="E6" s="8"/>
      <c r="F6" s="8"/>
      <c r="G6" s="8"/>
      <c r="H6" s="8"/>
      <c r="I6" s="9"/>
      <c r="J6" s="9" t="s">
        <v>70</v>
      </c>
      <c r="K6" s="8"/>
      <c r="L6" s="8"/>
      <c r="M6" s="9"/>
      <c r="N6" s="15"/>
    </row>
    <row r="7" spans="1:16" s="8" customFormat="1" ht="27.75" customHeight="1" x14ac:dyDescent="0.2">
      <c r="A7" s="258" t="s">
        <v>5</v>
      </c>
      <c r="B7" s="282" t="s">
        <v>6</v>
      </c>
      <c r="C7" s="259" t="s">
        <v>271</v>
      </c>
      <c r="D7" s="259" t="s">
        <v>71</v>
      </c>
      <c r="E7" s="259" t="s">
        <v>72</v>
      </c>
      <c r="F7" s="259"/>
      <c r="G7" s="259"/>
      <c r="H7" s="259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41" t="s">
        <v>566</v>
      </c>
    </row>
    <row r="8" spans="1:16" s="8" customFormat="1" ht="63" x14ac:dyDescent="0.2">
      <c r="A8" s="258"/>
      <c r="B8" s="282"/>
      <c r="C8" s="258"/>
      <c r="D8" s="258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642</v>
      </c>
      <c r="J8" s="12" t="s">
        <v>102</v>
      </c>
      <c r="K8" s="12" t="s">
        <v>643</v>
      </c>
      <c r="L8" s="12" t="s">
        <v>577</v>
      </c>
      <c r="M8" s="12" t="s">
        <v>644</v>
      </c>
      <c r="N8" s="242"/>
    </row>
    <row r="9" spans="1:16" s="16" customFormat="1" ht="20.100000000000001" customHeight="1" x14ac:dyDescent="0.2">
      <c r="A9" s="12" t="s">
        <v>20</v>
      </c>
      <c r="B9" s="39" t="s">
        <v>21</v>
      </c>
      <c r="C9" s="12"/>
      <c r="D9" s="94">
        <f>SUM(D10:D16)</f>
        <v>19</v>
      </c>
      <c r="E9" s="94">
        <f t="shared" ref="E9:M9" si="0">SUM(E10:E16)</f>
        <v>435</v>
      </c>
      <c r="F9" s="94">
        <f t="shared" si="0"/>
        <v>157</v>
      </c>
      <c r="G9" s="94">
        <f t="shared" si="0"/>
        <v>255</v>
      </c>
      <c r="H9" s="94">
        <f t="shared" si="0"/>
        <v>23</v>
      </c>
      <c r="I9" s="94">
        <f t="shared" si="0"/>
        <v>165</v>
      </c>
      <c r="J9" s="94">
        <f t="shared" si="0"/>
        <v>270</v>
      </c>
      <c r="K9" s="94">
        <f t="shared" si="0"/>
        <v>0</v>
      </c>
      <c r="L9" s="94">
        <f t="shared" si="0"/>
        <v>0</v>
      </c>
      <c r="M9" s="94">
        <f t="shared" si="0"/>
        <v>0</v>
      </c>
      <c r="N9" s="94"/>
    </row>
    <row r="10" spans="1:16" s="17" customFormat="1" ht="20.100000000000001" customHeight="1" x14ac:dyDescent="0.2">
      <c r="A10" s="42">
        <v>1</v>
      </c>
      <c r="B10" s="50" t="s">
        <v>419</v>
      </c>
      <c r="C10" s="42" t="s">
        <v>273</v>
      </c>
      <c r="D10" s="42">
        <v>5</v>
      </c>
      <c r="E10" s="42">
        <v>75</v>
      </c>
      <c r="F10" s="42">
        <v>41</v>
      </c>
      <c r="G10" s="42">
        <v>29</v>
      </c>
      <c r="H10" s="42">
        <v>5</v>
      </c>
      <c r="I10" s="42"/>
      <c r="J10" s="42">
        <v>75</v>
      </c>
      <c r="K10" s="42"/>
      <c r="L10" s="42"/>
      <c r="M10" s="42"/>
      <c r="N10" s="42"/>
    </row>
    <row r="11" spans="1:16" s="17" customFormat="1" ht="20.100000000000001" customHeight="1" x14ac:dyDescent="0.2">
      <c r="A11" s="42">
        <v>2</v>
      </c>
      <c r="B11" s="50" t="s">
        <v>25</v>
      </c>
      <c r="C11" s="42" t="s">
        <v>275</v>
      </c>
      <c r="D11" s="42">
        <v>3</v>
      </c>
      <c r="E11" s="42">
        <v>75</v>
      </c>
      <c r="F11" s="42">
        <v>15</v>
      </c>
      <c r="G11" s="42">
        <v>58</v>
      </c>
      <c r="H11" s="42">
        <v>2</v>
      </c>
      <c r="I11" s="42"/>
      <c r="J11" s="42">
        <v>75</v>
      </c>
      <c r="K11" s="42"/>
      <c r="L11" s="42"/>
      <c r="M11" s="42"/>
      <c r="N11" s="42"/>
    </row>
    <row r="12" spans="1:16" s="17" customFormat="1" ht="20.100000000000001" customHeight="1" x14ac:dyDescent="0.2">
      <c r="A12" s="42">
        <v>3</v>
      </c>
      <c r="B12" s="50" t="s">
        <v>23</v>
      </c>
      <c r="C12" s="42" t="s">
        <v>273</v>
      </c>
      <c r="D12" s="42">
        <v>2</v>
      </c>
      <c r="E12" s="42">
        <v>30</v>
      </c>
      <c r="F12" s="42">
        <v>18</v>
      </c>
      <c r="G12" s="42">
        <v>10</v>
      </c>
      <c r="H12" s="42">
        <v>2</v>
      </c>
      <c r="I12" s="42">
        <v>30</v>
      </c>
      <c r="J12" s="42"/>
      <c r="K12" s="42"/>
      <c r="L12" s="42"/>
      <c r="M12" s="42"/>
      <c r="N12" s="42"/>
    </row>
    <row r="13" spans="1:16" s="17" customFormat="1" ht="20.100000000000001" customHeight="1" x14ac:dyDescent="0.2">
      <c r="A13" s="42">
        <v>4</v>
      </c>
      <c r="B13" s="50" t="s">
        <v>24</v>
      </c>
      <c r="C13" s="42" t="s">
        <v>273</v>
      </c>
      <c r="D13" s="42">
        <v>2</v>
      </c>
      <c r="E13" s="42">
        <v>60</v>
      </c>
      <c r="F13" s="42">
        <v>5</v>
      </c>
      <c r="G13" s="42">
        <v>51</v>
      </c>
      <c r="H13" s="42">
        <v>4</v>
      </c>
      <c r="I13" s="42"/>
      <c r="J13" s="42">
        <v>60</v>
      </c>
      <c r="K13" s="42"/>
      <c r="L13" s="42"/>
      <c r="M13" s="42"/>
      <c r="N13" s="42"/>
    </row>
    <row r="14" spans="1:16" s="17" customFormat="1" ht="20.100000000000001" customHeight="1" x14ac:dyDescent="0.2">
      <c r="A14" s="42">
        <v>5</v>
      </c>
      <c r="B14" s="50" t="s">
        <v>27</v>
      </c>
      <c r="C14" s="42" t="s">
        <v>275</v>
      </c>
      <c r="D14" s="42">
        <v>2</v>
      </c>
      <c r="E14" s="42">
        <v>60</v>
      </c>
      <c r="F14" s="42">
        <v>21</v>
      </c>
      <c r="G14" s="42">
        <v>36</v>
      </c>
      <c r="H14" s="42">
        <v>3</v>
      </c>
      <c r="I14" s="42">
        <v>60</v>
      </c>
      <c r="J14" s="42"/>
      <c r="K14" s="42"/>
      <c r="L14" s="42"/>
      <c r="M14" s="42"/>
      <c r="N14" s="42"/>
    </row>
    <row r="15" spans="1:16" s="17" customFormat="1" ht="20.100000000000001" customHeight="1" x14ac:dyDescent="0.2">
      <c r="A15" s="42">
        <v>6</v>
      </c>
      <c r="B15" s="50" t="s">
        <v>28</v>
      </c>
      <c r="C15" s="42" t="s">
        <v>275</v>
      </c>
      <c r="D15" s="42">
        <v>2</v>
      </c>
      <c r="E15" s="42">
        <v>60</v>
      </c>
      <c r="F15" s="42">
        <v>21</v>
      </c>
      <c r="G15" s="42">
        <v>36</v>
      </c>
      <c r="H15" s="42">
        <v>3</v>
      </c>
      <c r="I15" s="42"/>
      <c r="J15" s="42">
        <v>60</v>
      </c>
      <c r="K15" s="42"/>
      <c r="L15" s="42"/>
      <c r="M15" s="42"/>
      <c r="N15" s="42"/>
    </row>
    <row r="16" spans="1:16" s="17" customFormat="1" ht="20.100000000000001" customHeight="1" x14ac:dyDescent="0.2">
      <c r="A16" s="42">
        <v>7</v>
      </c>
      <c r="B16" s="50" t="s">
        <v>420</v>
      </c>
      <c r="C16" s="42" t="s">
        <v>273</v>
      </c>
      <c r="D16" s="42">
        <v>3</v>
      </c>
      <c r="E16" s="42">
        <v>75</v>
      </c>
      <c r="F16" s="42">
        <v>36</v>
      </c>
      <c r="G16" s="42">
        <v>35</v>
      </c>
      <c r="H16" s="42">
        <v>4</v>
      </c>
      <c r="I16" s="42">
        <v>75</v>
      </c>
      <c r="J16" s="42"/>
      <c r="K16" s="42"/>
      <c r="L16" s="42"/>
      <c r="M16" s="42"/>
      <c r="N16" s="42"/>
    </row>
    <row r="17" spans="1:14" s="16" customFormat="1" ht="20.100000000000001" customHeight="1" x14ac:dyDescent="0.2">
      <c r="A17" s="121" t="s">
        <v>29</v>
      </c>
      <c r="B17" s="237" t="s">
        <v>30</v>
      </c>
      <c r="C17" s="121"/>
      <c r="D17" s="121">
        <f>D18+D21+D44</f>
        <v>62</v>
      </c>
      <c r="E17" s="121">
        <f t="shared" ref="E17:M17" si="1">E18+E21+E44</f>
        <v>1440</v>
      </c>
      <c r="F17" s="121">
        <f t="shared" si="1"/>
        <v>420</v>
      </c>
      <c r="G17" s="121">
        <f t="shared" si="1"/>
        <v>968</v>
      </c>
      <c r="H17" s="121">
        <f t="shared" si="1"/>
        <v>52</v>
      </c>
      <c r="I17" s="121">
        <f t="shared" si="1"/>
        <v>315</v>
      </c>
      <c r="J17" s="121">
        <f t="shared" si="1"/>
        <v>240</v>
      </c>
      <c r="K17" s="121">
        <f t="shared" si="1"/>
        <v>435</v>
      </c>
      <c r="L17" s="121">
        <f t="shared" si="1"/>
        <v>450</v>
      </c>
      <c r="M17" s="121">
        <f t="shared" si="1"/>
        <v>0</v>
      </c>
      <c r="N17" s="121"/>
    </row>
    <row r="18" spans="1:14" s="17" customFormat="1" ht="20.100000000000001" customHeight="1" x14ac:dyDescent="0.2">
      <c r="A18" s="121" t="s">
        <v>31</v>
      </c>
      <c r="B18" s="237" t="s">
        <v>183</v>
      </c>
      <c r="C18" s="121"/>
      <c r="D18" s="121">
        <f>SUM(D19,D20)</f>
        <v>5</v>
      </c>
      <c r="E18" s="121">
        <f t="shared" ref="E18:L18" si="2">SUM(E19,E20)</f>
        <v>120</v>
      </c>
      <c r="F18" s="121">
        <f t="shared" si="2"/>
        <v>30</v>
      </c>
      <c r="G18" s="121">
        <f t="shared" si="2"/>
        <v>86</v>
      </c>
      <c r="H18" s="121">
        <f t="shared" si="2"/>
        <v>4</v>
      </c>
      <c r="I18" s="121">
        <f t="shared" si="2"/>
        <v>75</v>
      </c>
      <c r="J18" s="121">
        <f t="shared" si="2"/>
        <v>0</v>
      </c>
      <c r="K18" s="121">
        <f t="shared" si="2"/>
        <v>45</v>
      </c>
      <c r="L18" s="121">
        <f t="shared" si="2"/>
        <v>0</v>
      </c>
      <c r="M18" s="121">
        <v>0</v>
      </c>
      <c r="N18" s="121"/>
    </row>
    <row r="19" spans="1:14" s="17" customFormat="1" ht="20.100000000000001" customHeight="1" x14ac:dyDescent="0.2">
      <c r="A19" s="45">
        <v>8</v>
      </c>
      <c r="B19" s="62" t="s">
        <v>461</v>
      </c>
      <c r="C19" s="45" t="s">
        <v>275</v>
      </c>
      <c r="D19" s="45">
        <v>3</v>
      </c>
      <c r="E19" s="45">
        <v>75</v>
      </c>
      <c r="F19" s="45">
        <v>15</v>
      </c>
      <c r="G19" s="45">
        <v>58</v>
      </c>
      <c r="H19" s="45">
        <v>2</v>
      </c>
      <c r="I19" s="238">
        <v>75</v>
      </c>
      <c r="J19" s="238"/>
      <c r="K19" s="238"/>
      <c r="L19" s="238"/>
      <c r="M19" s="238"/>
      <c r="N19" s="238"/>
    </row>
    <row r="20" spans="1:14" s="17" customFormat="1" ht="20.100000000000001" customHeight="1" x14ac:dyDescent="0.2">
      <c r="A20" s="45">
        <v>9</v>
      </c>
      <c r="B20" s="62" t="s">
        <v>368</v>
      </c>
      <c r="C20" s="45" t="s">
        <v>275</v>
      </c>
      <c r="D20" s="45">
        <v>2</v>
      </c>
      <c r="E20" s="45">
        <v>45</v>
      </c>
      <c r="F20" s="45">
        <v>15</v>
      </c>
      <c r="G20" s="45">
        <v>28</v>
      </c>
      <c r="H20" s="45">
        <v>2</v>
      </c>
      <c r="I20" s="238"/>
      <c r="J20" s="239"/>
      <c r="K20" s="238">
        <v>45</v>
      </c>
      <c r="L20" s="60"/>
      <c r="M20" s="238"/>
      <c r="N20" s="238"/>
    </row>
    <row r="21" spans="1:14" s="17" customFormat="1" ht="20.100000000000001" customHeight="1" x14ac:dyDescent="0.2">
      <c r="A21" s="121" t="s">
        <v>42</v>
      </c>
      <c r="B21" s="237" t="s">
        <v>299</v>
      </c>
      <c r="C21" s="45"/>
      <c r="D21" s="121">
        <f>SUM(D22:D43)</f>
        <v>54</v>
      </c>
      <c r="E21" s="121">
        <f t="shared" ref="E21:M21" si="3">SUM(E22:E43)</f>
        <v>1260</v>
      </c>
      <c r="F21" s="121">
        <f t="shared" si="3"/>
        <v>360</v>
      </c>
      <c r="G21" s="121">
        <f t="shared" si="3"/>
        <v>854</v>
      </c>
      <c r="H21" s="121">
        <f t="shared" si="3"/>
        <v>46</v>
      </c>
      <c r="I21" s="121">
        <f t="shared" si="3"/>
        <v>240</v>
      </c>
      <c r="J21" s="121">
        <f t="shared" si="3"/>
        <v>240</v>
      </c>
      <c r="K21" s="121">
        <f t="shared" si="3"/>
        <v>390</v>
      </c>
      <c r="L21" s="121">
        <f t="shared" si="3"/>
        <v>390</v>
      </c>
      <c r="M21" s="121">
        <f t="shared" si="3"/>
        <v>0</v>
      </c>
      <c r="N21" s="121"/>
    </row>
    <row r="22" spans="1:14" s="17" customFormat="1" ht="20.100000000000001" customHeight="1" x14ac:dyDescent="0.2">
      <c r="A22" s="45">
        <v>10</v>
      </c>
      <c r="B22" s="62" t="s">
        <v>371</v>
      </c>
      <c r="C22" s="45" t="s">
        <v>275</v>
      </c>
      <c r="D22" s="45">
        <v>2</v>
      </c>
      <c r="E22" s="45">
        <v>45</v>
      </c>
      <c r="F22" s="45">
        <v>15</v>
      </c>
      <c r="G22" s="45">
        <v>28</v>
      </c>
      <c r="H22" s="45">
        <v>2</v>
      </c>
      <c r="I22" s="45">
        <v>45</v>
      </c>
      <c r="J22" s="121"/>
      <c r="K22" s="60"/>
      <c r="L22" s="121"/>
      <c r="M22" s="121"/>
      <c r="N22" s="121"/>
    </row>
    <row r="23" spans="1:14" s="16" customFormat="1" ht="20.100000000000001" customHeight="1" x14ac:dyDescent="0.2">
      <c r="A23" s="45">
        <v>11</v>
      </c>
      <c r="B23" s="62" t="s">
        <v>375</v>
      </c>
      <c r="C23" s="45" t="s">
        <v>275</v>
      </c>
      <c r="D23" s="45">
        <v>2</v>
      </c>
      <c r="E23" s="45">
        <v>45</v>
      </c>
      <c r="F23" s="45">
        <v>15</v>
      </c>
      <c r="G23" s="45">
        <v>28</v>
      </c>
      <c r="H23" s="45">
        <v>2</v>
      </c>
      <c r="I23" s="121"/>
      <c r="J23" s="45">
        <v>45</v>
      </c>
      <c r="K23" s="60"/>
      <c r="L23" s="121"/>
      <c r="M23" s="121"/>
      <c r="N23" s="121"/>
    </row>
    <row r="24" spans="1:14" s="16" customFormat="1" ht="20.100000000000001" customHeight="1" x14ac:dyDescent="0.2">
      <c r="A24" s="45">
        <v>12</v>
      </c>
      <c r="B24" s="62" t="s">
        <v>379</v>
      </c>
      <c r="C24" s="45" t="s">
        <v>275</v>
      </c>
      <c r="D24" s="45">
        <v>3</v>
      </c>
      <c r="E24" s="45">
        <v>60</v>
      </c>
      <c r="F24" s="45">
        <v>30</v>
      </c>
      <c r="G24" s="45">
        <v>28</v>
      </c>
      <c r="H24" s="45">
        <v>2</v>
      </c>
      <c r="I24" s="240"/>
      <c r="J24" s="240"/>
      <c r="K24" s="45">
        <v>60</v>
      </c>
      <c r="L24" s="238"/>
      <c r="M24" s="238"/>
      <c r="N24" s="238"/>
    </row>
    <row r="25" spans="1:14" s="17" customFormat="1" ht="20.100000000000001" customHeight="1" x14ac:dyDescent="0.2">
      <c r="A25" s="45">
        <v>13</v>
      </c>
      <c r="B25" s="62" t="s">
        <v>383</v>
      </c>
      <c r="C25" s="45" t="s">
        <v>275</v>
      </c>
      <c r="D25" s="45">
        <v>3</v>
      </c>
      <c r="E25" s="45">
        <v>60</v>
      </c>
      <c r="F25" s="45">
        <v>30</v>
      </c>
      <c r="G25" s="45">
        <v>28</v>
      </c>
      <c r="H25" s="45">
        <v>2</v>
      </c>
      <c r="I25" s="60"/>
      <c r="J25" s="60"/>
      <c r="K25" s="60"/>
      <c r="L25" s="45">
        <v>60</v>
      </c>
      <c r="M25" s="60"/>
      <c r="N25" s="60"/>
    </row>
    <row r="26" spans="1:14" s="16" customFormat="1" ht="20.100000000000001" customHeight="1" x14ac:dyDescent="0.2">
      <c r="A26" s="45">
        <v>14</v>
      </c>
      <c r="B26" s="62" t="s">
        <v>372</v>
      </c>
      <c r="C26" s="45" t="s">
        <v>275</v>
      </c>
      <c r="D26" s="45">
        <v>2</v>
      </c>
      <c r="E26" s="45">
        <v>45</v>
      </c>
      <c r="F26" s="45">
        <v>15</v>
      </c>
      <c r="G26" s="45">
        <v>28</v>
      </c>
      <c r="H26" s="45">
        <v>2</v>
      </c>
      <c r="I26" s="45">
        <v>45</v>
      </c>
      <c r="J26" s="121"/>
      <c r="K26" s="121"/>
      <c r="L26" s="60"/>
      <c r="M26" s="121"/>
      <c r="N26" s="121"/>
    </row>
    <row r="27" spans="1:14" s="16" customFormat="1" ht="20.100000000000001" customHeight="1" x14ac:dyDescent="0.2">
      <c r="A27" s="45">
        <v>15</v>
      </c>
      <c r="B27" s="62" t="s">
        <v>376</v>
      </c>
      <c r="C27" s="45" t="s">
        <v>275</v>
      </c>
      <c r="D27" s="45">
        <v>2</v>
      </c>
      <c r="E27" s="45">
        <v>45</v>
      </c>
      <c r="F27" s="45">
        <v>15</v>
      </c>
      <c r="G27" s="45">
        <v>28</v>
      </c>
      <c r="H27" s="45">
        <v>2</v>
      </c>
      <c r="I27" s="121"/>
      <c r="J27" s="45">
        <v>45</v>
      </c>
      <c r="K27" s="121"/>
      <c r="L27" s="60"/>
      <c r="M27" s="121"/>
      <c r="N27" s="121"/>
    </row>
    <row r="28" spans="1:14" s="16" customFormat="1" ht="20.100000000000001" customHeight="1" x14ac:dyDescent="0.2">
      <c r="A28" s="45">
        <v>16</v>
      </c>
      <c r="B28" s="62" t="s">
        <v>380</v>
      </c>
      <c r="C28" s="45" t="s">
        <v>275</v>
      </c>
      <c r="D28" s="45">
        <v>3</v>
      </c>
      <c r="E28" s="45">
        <v>60</v>
      </c>
      <c r="F28" s="45">
        <v>30</v>
      </c>
      <c r="G28" s="45">
        <v>28</v>
      </c>
      <c r="H28" s="45">
        <v>2</v>
      </c>
      <c r="I28" s="240"/>
      <c r="J28" s="240"/>
      <c r="K28" s="45">
        <v>60</v>
      </c>
      <c r="L28" s="60"/>
      <c r="M28" s="238"/>
      <c r="N28" s="238"/>
    </row>
    <row r="29" spans="1:14" s="16" customFormat="1" ht="20.100000000000001" customHeight="1" x14ac:dyDescent="0.2">
      <c r="A29" s="45">
        <v>17</v>
      </c>
      <c r="B29" s="62" t="s">
        <v>384</v>
      </c>
      <c r="C29" s="45" t="s">
        <v>275</v>
      </c>
      <c r="D29" s="45">
        <v>3</v>
      </c>
      <c r="E29" s="45">
        <v>60</v>
      </c>
      <c r="F29" s="45">
        <v>30</v>
      </c>
      <c r="G29" s="45">
        <v>28</v>
      </c>
      <c r="H29" s="45">
        <v>2</v>
      </c>
      <c r="I29" s="60"/>
      <c r="J29" s="60"/>
      <c r="K29" s="60"/>
      <c r="L29" s="45">
        <v>60</v>
      </c>
      <c r="M29" s="60"/>
      <c r="N29" s="60"/>
    </row>
    <row r="30" spans="1:14" s="16" customFormat="1" ht="20.100000000000001" customHeight="1" x14ac:dyDescent="0.2">
      <c r="A30" s="45">
        <v>18</v>
      </c>
      <c r="B30" s="62" t="s">
        <v>369</v>
      </c>
      <c r="C30" s="45" t="s">
        <v>275</v>
      </c>
      <c r="D30" s="45">
        <v>2</v>
      </c>
      <c r="E30" s="45">
        <v>45</v>
      </c>
      <c r="F30" s="45">
        <v>15</v>
      </c>
      <c r="G30" s="45">
        <v>28</v>
      </c>
      <c r="H30" s="45">
        <v>2</v>
      </c>
      <c r="I30" s="45">
        <v>45</v>
      </c>
      <c r="J30" s="121"/>
      <c r="K30" s="121"/>
      <c r="L30" s="121"/>
      <c r="M30" s="121"/>
      <c r="N30" s="121"/>
    </row>
    <row r="31" spans="1:14" s="16" customFormat="1" ht="20.100000000000001" customHeight="1" x14ac:dyDescent="0.2">
      <c r="A31" s="45">
        <v>19</v>
      </c>
      <c r="B31" s="62" t="s">
        <v>373</v>
      </c>
      <c r="C31" s="45" t="s">
        <v>275</v>
      </c>
      <c r="D31" s="45">
        <v>2</v>
      </c>
      <c r="E31" s="45">
        <v>45</v>
      </c>
      <c r="F31" s="45">
        <v>15</v>
      </c>
      <c r="G31" s="45">
        <v>28</v>
      </c>
      <c r="H31" s="45">
        <v>2</v>
      </c>
      <c r="I31" s="60"/>
      <c r="J31" s="45">
        <v>45</v>
      </c>
      <c r="K31" s="121"/>
      <c r="L31" s="121"/>
      <c r="M31" s="121"/>
      <c r="N31" s="121"/>
    </row>
    <row r="32" spans="1:14" s="16" customFormat="1" ht="20.100000000000001" customHeight="1" x14ac:dyDescent="0.2">
      <c r="A32" s="45">
        <v>20</v>
      </c>
      <c r="B32" s="62" t="s">
        <v>377</v>
      </c>
      <c r="C32" s="45" t="s">
        <v>275</v>
      </c>
      <c r="D32" s="45">
        <v>2</v>
      </c>
      <c r="E32" s="45">
        <v>60</v>
      </c>
      <c r="F32" s="45">
        <v>0</v>
      </c>
      <c r="G32" s="45">
        <v>58</v>
      </c>
      <c r="H32" s="45">
        <v>2</v>
      </c>
      <c r="I32" s="60"/>
      <c r="J32" s="60"/>
      <c r="K32" s="45">
        <v>60</v>
      </c>
      <c r="L32" s="238"/>
      <c r="M32" s="240"/>
      <c r="N32" s="240"/>
    </row>
    <row r="33" spans="1:14" s="16" customFormat="1" ht="20.100000000000001" customHeight="1" x14ac:dyDescent="0.2">
      <c r="A33" s="45">
        <v>21</v>
      </c>
      <c r="B33" s="62" t="s">
        <v>381</v>
      </c>
      <c r="C33" s="45" t="s">
        <v>275</v>
      </c>
      <c r="D33" s="45">
        <v>2</v>
      </c>
      <c r="E33" s="45">
        <v>60</v>
      </c>
      <c r="F33" s="45">
        <v>0</v>
      </c>
      <c r="G33" s="45">
        <v>58</v>
      </c>
      <c r="H33" s="45">
        <v>2</v>
      </c>
      <c r="I33" s="60"/>
      <c r="J33" s="238"/>
      <c r="K33" s="60"/>
      <c r="L33" s="45">
        <v>60</v>
      </c>
      <c r="M33" s="238"/>
      <c r="N33" s="238"/>
    </row>
    <row r="34" spans="1:14" s="16" customFormat="1" ht="20.100000000000001" customHeight="1" x14ac:dyDescent="0.2">
      <c r="A34" s="45">
        <v>22</v>
      </c>
      <c r="B34" s="62" t="s">
        <v>370</v>
      </c>
      <c r="C34" s="45" t="s">
        <v>275</v>
      </c>
      <c r="D34" s="45">
        <v>2</v>
      </c>
      <c r="E34" s="45">
        <v>45</v>
      </c>
      <c r="F34" s="45">
        <v>15</v>
      </c>
      <c r="G34" s="45">
        <v>28</v>
      </c>
      <c r="H34" s="45">
        <v>2</v>
      </c>
      <c r="I34" s="45">
        <v>45</v>
      </c>
      <c r="J34" s="60"/>
      <c r="K34" s="121"/>
      <c r="L34" s="121"/>
      <c r="M34" s="121"/>
      <c r="N34" s="121"/>
    </row>
    <row r="35" spans="1:14" s="16" customFormat="1" ht="20.100000000000001" customHeight="1" x14ac:dyDescent="0.2">
      <c r="A35" s="45">
        <v>23</v>
      </c>
      <c r="B35" s="62" t="s">
        <v>374</v>
      </c>
      <c r="C35" s="45" t="s">
        <v>275</v>
      </c>
      <c r="D35" s="45">
        <v>2</v>
      </c>
      <c r="E35" s="45">
        <v>45</v>
      </c>
      <c r="F35" s="45">
        <v>15</v>
      </c>
      <c r="G35" s="45">
        <v>28</v>
      </c>
      <c r="H35" s="45">
        <v>2</v>
      </c>
      <c r="I35" s="121"/>
      <c r="J35" s="45">
        <v>45</v>
      </c>
      <c r="K35" s="121"/>
      <c r="L35" s="121"/>
      <c r="M35" s="121"/>
      <c r="N35" s="121"/>
    </row>
    <row r="36" spans="1:14" s="17" customFormat="1" ht="20.100000000000001" customHeight="1" x14ac:dyDescent="0.2">
      <c r="A36" s="45">
        <v>24</v>
      </c>
      <c r="B36" s="62" t="s">
        <v>378</v>
      </c>
      <c r="C36" s="45" t="s">
        <v>275</v>
      </c>
      <c r="D36" s="45">
        <v>2</v>
      </c>
      <c r="E36" s="45">
        <v>60</v>
      </c>
      <c r="F36" s="45">
        <v>0</v>
      </c>
      <c r="G36" s="45">
        <v>58</v>
      </c>
      <c r="H36" s="45">
        <v>2</v>
      </c>
      <c r="I36" s="60"/>
      <c r="J36" s="60"/>
      <c r="K36" s="45">
        <v>60</v>
      </c>
      <c r="L36" s="238"/>
      <c r="M36" s="240"/>
      <c r="N36" s="240"/>
    </row>
    <row r="37" spans="1:14" s="17" customFormat="1" ht="20.100000000000001" customHeight="1" x14ac:dyDescent="0.2">
      <c r="A37" s="45">
        <v>25</v>
      </c>
      <c r="B37" s="62" t="s">
        <v>382</v>
      </c>
      <c r="C37" s="45" t="s">
        <v>275</v>
      </c>
      <c r="D37" s="45">
        <v>2</v>
      </c>
      <c r="E37" s="45">
        <v>60</v>
      </c>
      <c r="F37" s="45">
        <v>0</v>
      </c>
      <c r="G37" s="45">
        <v>58</v>
      </c>
      <c r="H37" s="45">
        <v>2</v>
      </c>
      <c r="I37" s="238"/>
      <c r="J37" s="60"/>
      <c r="K37" s="60"/>
      <c r="L37" s="45">
        <v>60</v>
      </c>
      <c r="M37" s="238"/>
      <c r="N37" s="238"/>
    </row>
    <row r="38" spans="1:14" s="17" customFormat="1" ht="20.100000000000001" customHeight="1" x14ac:dyDescent="0.2">
      <c r="A38" s="45">
        <v>26</v>
      </c>
      <c r="B38" s="62" t="s">
        <v>462</v>
      </c>
      <c r="C38" s="45" t="s">
        <v>275</v>
      </c>
      <c r="D38" s="45">
        <v>3</v>
      </c>
      <c r="E38" s="45">
        <v>60</v>
      </c>
      <c r="F38" s="45">
        <v>30</v>
      </c>
      <c r="G38" s="45">
        <v>28</v>
      </c>
      <c r="H38" s="45">
        <v>2</v>
      </c>
      <c r="I38" s="60">
        <v>60</v>
      </c>
      <c r="J38" s="60"/>
      <c r="K38" s="60"/>
      <c r="L38" s="60"/>
      <c r="M38" s="60"/>
      <c r="N38" s="60"/>
    </row>
    <row r="39" spans="1:14" s="17" customFormat="1" ht="20.100000000000001" customHeight="1" x14ac:dyDescent="0.2">
      <c r="A39" s="45">
        <v>27</v>
      </c>
      <c r="B39" s="62" t="s">
        <v>463</v>
      </c>
      <c r="C39" s="45" t="s">
        <v>275</v>
      </c>
      <c r="D39" s="45">
        <v>3</v>
      </c>
      <c r="E39" s="45">
        <v>60</v>
      </c>
      <c r="F39" s="45">
        <v>30</v>
      </c>
      <c r="G39" s="45">
        <v>28</v>
      </c>
      <c r="H39" s="45">
        <v>2</v>
      </c>
      <c r="I39" s="60"/>
      <c r="J39" s="60">
        <v>60</v>
      </c>
      <c r="K39" s="60"/>
      <c r="L39" s="60"/>
      <c r="M39" s="60"/>
      <c r="N39" s="60"/>
    </row>
    <row r="40" spans="1:14" s="16" customFormat="1" ht="20.100000000000001" customHeight="1" x14ac:dyDescent="0.2">
      <c r="A40" s="45">
        <v>28</v>
      </c>
      <c r="B40" s="62" t="s">
        <v>464</v>
      </c>
      <c r="C40" s="45" t="s">
        <v>275</v>
      </c>
      <c r="D40" s="45">
        <v>3</v>
      </c>
      <c r="E40" s="45">
        <v>60</v>
      </c>
      <c r="F40" s="45">
        <v>30</v>
      </c>
      <c r="G40" s="45">
        <v>28</v>
      </c>
      <c r="H40" s="45">
        <v>2</v>
      </c>
      <c r="I40" s="60"/>
      <c r="J40" s="60"/>
      <c r="K40" s="60">
        <v>60</v>
      </c>
      <c r="L40" s="60"/>
      <c r="M40" s="60"/>
      <c r="N40" s="60"/>
    </row>
    <row r="41" spans="1:14" s="16" customFormat="1" ht="20.100000000000001" customHeight="1" x14ac:dyDescent="0.2">
      <c r="A41" s="45">
        <v>29</v>
      </c>
      <c r="B41" s="62" t="s">
        <v>465</v>
      </c>
      <c r="C41" s="45" t="s">
        <v>275</v>
      </c>
      <c r="D41" s="45">
        <v>3</v>
      </c>
      <c r="E41" s="45">
        <v>60</v>
      </c>
      <c r="F41" s="45">
        <v>30</v>
      </c>
      <c r="G41" s="45">
        <v>28</v>
      </c>
      <c r="H41" s="45">
        <v>2</v>
      </c>
      <c r="I41" s="60"/>
      <c r="J41" s="60"/>
      <c r="K41" s="60"/>
      <c r="L41" s="60">
        <v>60</v>
      </c>
      <c r="M41" s="60"/>
      <c r="N41" s="60"/>
    </row>
    <row r="42" spans="1:14" s="17" customFormat="1" ht="20.100000000000001" customHeight="1" x14ac:dyDescent="0.2">
      <c r="A42" s="45">
        <v>30</v>
      </c>
      <c r="B42" s="62" t="s">
        <v>385</v>
      </c>
      <c r="C42" s="45" t="s">
        <v>274</v>
      </c>
      <c r="D42" s="45">
        <v>3</v>
      </c>
      <c r="E42" s="45">
        <v>90</v>
      </c>
      <c r="F42" s="45">
        <v>0</v>
      </c>
      <c r="G42" s="45">
        <v>87</v>
      </c>
      <c r="H42" s="45">
        <v>3</v>
      </c>
      <c r="I42" s="60"/>
      <c r="J42" s="60"/>
      <c r="K42" s="60">
        <v>90</v>
      </c>
      <c r="L42" s="60"/>
      <c r="M42" s="60"/>
      <c r="N42" s="60"/>
    </row>
    <row r="43" spans="1:14" s="17" customFormat="1" ht="20.100000000000001" customHeight="1" x14ac:dyDescent="0.2">
      <c r="A43" s="45">
        <v>31</v>
      </c>
      <c r="B43" s="62" t="s">
        <v>386</v>
      </c>
      <c r="C43" s="45" t="s">
        <v>274</v>
      </c>
      <c r="D43" s="45">
        <v>3</v>
      </c>
      <c r="E43" s="45">
        <v>90</v>
      </c>
      <c r="F43" s="45">
        <v>0</v>
      </c>
      <c r="G43" s="45">
        <v>87</v>
      </c>
      <c r="H43" s="45">
        <v>3</v>
      </c>
      <c r="I43" s="60"/>
      <c r="J43" s="60"/>
      <c r="K43" s="60"/>
      <c r="L43" s="60">
        <v>90</v>
      </c>
      <c r="M43" s="60"/>
      <c r="N43" s="60"/>
    </row>
    <row r="44" spans="1:14" s="16" customFormat="1" ht="20.100000000000001" customHeight="1" x14ac:dyDescent="0.2">
      <c r="A44" s="121" t="s">
        <v>95</v>
      </c>
      <c r="B44" s="237" t="s">
        <v>238</v>
      </c>
      <c r="C44" s="45"/>
      <c r="D44" s="121">
        <v>3</v>
      </c>
      <c r="E44" s="121">
        <v>60</v>
      </c>
      <c r="F44" s="121">
        <v>30</v>
      </c>
      <c r="G44" s="121">
        <v>28</v>
      </c>
      <c r="H44" s="121">
        <v>2</v>
      </c>
      <c r="I44" s="121">
        <f>SUM(I45:I47)</f>
        <v>0</v>
      </c>
      <c r="J44" s="121">
        <f>SUM(J45:J47)</f>
        <v>0</v>
      </c>
      <c r="K44" s="121">
        <f>SUM(K45:K47)</f>
        <v>0</v>
      </c>
      <c r="L44" s="121">
        <f>SUM(L45:L47)</f>
        <v>60</v>
      </c>
      <c r="M44" s="121">
        <f>SUM(M45:M47)</f>
        <v>0</v>
      </c>
      <c r="N44" s="121"/>
    </row>
    <row r="45" spans="1:14" s="17" customFormat="1" ht="20.100000000000001" customHeight="1" x14ac:dyDescent="0.2">
      <c r="A45" s="45">
        <v>32</v>
      </c>
      <c r="B45" s="62" t="s">
        <v>387</v>
      </c>
      <c r="C45" s="45" t="s">
        <v>275</v>
      </c>
      <c r="D45" s="45">
        <v>3</v>
      </c>
      <c r="E45" s="45">
        <v>60</v>
      </c>
      <c r="F45" s="45">
        <v>30</v>
      </c>
      <c r="G45" s="45">
        <v>28</v>
      </c>
      <c r="H45" s="45">
        <v>2</v>
      </c>
      <c r="I45" s="60"/>
      <c r="J45" s="60"/>
      <c r="K45" s="60"/>
      <c r="L45" s="60">
        <v>60</v>
      </c>
      <c r="M45" s="60"/>
      <c r="N45" s="60"/>
    </row>
    <row r="46" spans="1:14" s="105" customFormat="1" ht="20.100000000000001" customHeight="1" x14ac:dyDescent="0.25">
      <c r="A46" s="45">
        <v>33</v>
      </c>
      <c r="B46" s="62" t="s">
        <v>388</v>
      </c>
      <c r="C46" s="45" t="s">
        <v>275</v>
      </c>
      <c r="D46" s="45">
        <v>3</v>
      </c>
      <c r="E46" s="45">
        <v>60</v>
      </c>
      <c r="F46" s="45">
        <v>30</v>
      </c>
      <c r="G46" s="45">
        <v>28</v>
      </c>
      <c r="H46" s="45">
        <v>2</v>
      </c>
      <c r="I46" s="60"/>
      <c r="J46" s="60"/>
      <c r="K46" s="60"/>
      <c r="L46" s="60"/>
      <c r="M46" s="60"/>
      <c r="N46" s="60"/>
    </row>
    <row r="47" spans="1:14" s="105" customFormat="1" ht="20.100000000000001" customHeight="1" x14ac:dyDescent="0.25">
      <c r="A47" s="45">
        <v>34</v>
      </c>
      <c r="B47" s="62" t="s">
        <v>466</v>
      </c>
      <c r="C47" s="45" t="s">
        <v>275</v>
      </c>
      <c r="D47" s="45">
        <v>3</v>
      </c>
      <c r="E47" s="45">
        <v>60</v>
      </c>
      <c r="F47" s="45">
        <v>30</v>
      </c>
      <c r="G47" s="45">
        <v>28</v>
      </c>
      <c r="H47" s="45">
        <v>2</v>
      </c>
      <c r="I47" s="60"/>
      <c r="J47" s="60"/>
      <c r="K47" s="60"/>
      <c r="L47" s="60"/>
      <c r="M47" s="60"/>
      <c r="N47" s="60"/>
    </row>
    <row r="48" spans="1:14" s="105" customFormat="1" ht="31.5" x14ac:dyDescent="0.25">
      <c r="A48" s="121" t="s">
        <v>60</v>
      </c>
      <c r="B48" s="237" t="s">
        <v>700</v>
      </c>
      <c r="C48" s="45"/>
      <c r="D48" s="121">
        <f>SUM(D49:D51)</f>
        <v>14</v>
      </c>
      <c r="E48" s="121">
        <f t="shared" ref="E48:M48" si="4">SUM(E49:E51)</f>
        <v>555</v>
      </c>
      <c r="F48" s="121">
        <f t="shared" si="4"/>
        <v>0</v>
      </c>
      <c r="G48" s="121">
        <f t="shared" si="4"/>
        <v>537</v>
      </c>
      <c r="H48" s="121">
        <f t="shared" si="4"/>
        <v>18</v>
      </c>
      <c r="I48" s="121">
        <f t="shared" si="4"/>
        <v>0</v>
      </c>
      <c r="J48" s="121">
        <f t="shared" si="4"/>
        <v>0</v>
      </c>
      <c r="K48" s="121">
        <f t="shared" si="4"/>
        <v>135</v>
      </c>
      <c r="L48" s="121">
        <f t="shared" si="4"/>
        <v>0</v>
      </c>
      <c r="M48" s="121">
        <f t="shared" si="4"/>
        <v>420</v>
      </c>
      <c r="N48" s="121"/>
    </row>
    <row r="49" spans="1:14" s="105" customFormat="1" ht="20.100000000000001" customHeight="1" x14ac:dyDescent="0.25">
      <c r="A49" s="45">
        <v>35</v>
      </c>
      <c r="B49" s="62" t="s">
        <v>291</v>
      </c>
      <c r="C49" s="45" t="s">
        <v>5</v>
      </c>
      <c r="D49" s="45">
        <v>3</v>
      </c>
      <c r="E49" s="45">
        <v>135</v>
      </c>
      <c r="F49" s="45"/>
      <c r="G49" s="45">
        <v>130</v>
      </c>
      <c r="H49" s="45">
        <v>5</v>
      </c>
      <c r="I49" s="45"/>
      <c r="J49" s="45"/>
      <c r="K49" s="45">
        <v>135</v>
      </c>
      <c r="L49" s="45"/>
      <c r="M49" s="45"/>
      <c r="N49" s="45"/>
    </row>
    <row r="50" spans="1:14" s="105" customFormat="1" ht="20.100000000000001" customHeight="1" x14ac:dyDescent="0.25">
      <c r="A50" s="45">
        <v>36</v>
      </c>
      <c r="B50" s="62" t="s">
        <v>63</v>
      </c>
      <c r="C50" s="45" t="s">
        <v>5</v>
      </c>
      <c r="D50" s="45">
        <v>6</v>
      </c>
      <c r="E50" s="45">
        <v>270</v>
      </c>
      <c r="F50" s="45"/>
      <c r="G50" s="45">
        <v>260</v>
      </c>
      <c r="H50" s="45">
        <v>10</v>
      </c>
      <c r="I50" s="62"/>
      <c r="J50" s="62"/>
      <c r="K50" s="45"/>
      <c r="L50" s="62"/>
      <c r="M50" s="45">
        <v>270</v>
      </c>
      <c r="N50" s="45"/>
    </row>
    <row r="51" spans="1:14" s="105" customFormat="1" ht="31.5" x14ac:dyDescent="0.25">
      <c r="A51" s="45">
        <v>37</v>
      </c>
      <c r="B51" s="74" t="s">
        <v>667</v>
      </c>
      <c r="C51" s="45" t="s">
        <v>274</v>
      </c>
      <c r="D51" s="45">
        <v>5</v>
      </c>
      <c r="E51" s="45">
        <v>150</v>
      </c>
      <c r="F51" s="45"/>
      <c r="G51" s="45">
        <v>147</v>
      </c>
      <c r="H51" s="45">
        <v>3</v>
      </c>
      <c r="I51" s="62"/>
      <c r="J51" s="62"/>
      <c r="K51" s="62"/>
      <c r="L51" s="62"/>
      <c r="M51" s="45">
        <v>150</v>
      </c>
      <c r="N51" s="45"/>
    </row>
    <row r="52" spans="1:14" s="105" customFormat="1" ht="20.100000000000001" customHeight="1" x14ac:dyDescent="0.25">
      <c r="A52" s="285" t="s">
        <v>417</v>
      </c>
      <c r="B52" s="285"/>
      <c r="C52" s="121"/>
      <c r="D52" s="121">
        <f>D9+D17+D48</f>
        <v>95</v>
      </c>
      <c r="E52" s="121">
        <f t="shared" ref="E52:M52" si="5">E9+E17+E48</f>
        <v>2430</v>
      </c>
      <c r="F52" s="121">
        <f t="shared" si="5"/>
        <v>577</v>
      </c>
      <c r="G52" s="121">
        <f t="shared" si="5"/>
        <v>1760</v>
      </c>
      <c r="H52" s="121">
        <f t="shared" si="5"/>
        <v>93</v>
      </c>
      <c r="I52" s="121">
        <f t="shared" si="5"/>
        <v>480</v>
      </c>
      <c r="J52" s="121">
        <f t="shared" si="5"/>
        <v>510</v>
      </c>
      <c r="K52" s="121">
        <f t="shared" si="5"/>
        <v>570</v>
      </c>
      <c r="L52" s="121">
        <f t="shared" si="5"/>
        <v>450</v>
      </c>
      <c r="M52" s="121">
        <f t="shared" si="5"/>
        <v>420</v>
      </c>
      <c r="N52" s="121"/>
    </row>
    <row r="53" spans="1:14" s="105" customFormat="1" ht="15.75" x14ac:dyDescent="0.25">
      <c r="C53" s="107"/>
    </row>
    <row r="54" spans="1:14" s="147" customFormat="1" ht="37.5" customHeight="1" x14ac:dyDescent="0.25">
      <c r="A54" s="261" t="s">
        <v>570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</row>
    <row r="55" spans="1:14" s="147" customFormat="1" ht="39.75" customHeight="1" x14ac:dyDescent="0.25">
      <c r="A55" s="148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</row>
    <row r="56" spans="1:14" s="105" customFormat="1" ht="15.75" x14ac:dyDescent="0.25">
      <c r="A56" s="107"/>
      <c r="C56" s="107"/>
      <c r="D56" s="107"/>
      <c r="E56" s="107"/>
      <c r="F56" s="107"/>
      <c r="G56" s="107"/>
      <c r="H56" s="107"/>
      <c r="I56" s="107"/>
      <c r="J56" s="107"/>
      <c r="K56" s="108"/>
      <c r="L56" s="108"/>
      <c r="M56" s="108"/>
    </row>
    <row r="57" spans="1:14" s="105" customFormat="1" ht="15.75" x14ac:dyDescent="0.25">
      <c r="A57" s="107"/>
      <c r="C57" s="107"/>
      <c r="D57" s="107"/>
      <c r="E57" s="107"/>
      <c r="F57" s="107"/>
      <c r="G57" s="107"/>
      <c r="H57" s="107"/>
      <c r="I57" s="107"/>
      <c r="J57" s="107"/>
      <c r="K57" s="108"/>
      <c r="L57" s="108"/>
      <c r="M57" s="108"/>
    </row>
    <row r="58" spans="1:14" s="105" customFormat="1" ht="15.75" x14ac:dyDescent="0.25">
      <c r="A58" s="107"/>
      <c r="C58" s="107"/>
      <c r="D58" s="107"/>
      <c r="E58" s="107"/>
      <c r="F58" s="107"/>
      <c r="G58" s="107"/>
      <c r="H58" s="107"/>
      <c r="I58" s="107"/>
      <c r="J58" s="107"/>
      <c r="K58" s="108"/>
      <c r="L58" s="108"/>
      <c r="M58" s="108"/>
    </row>
    <row r="59" spans="1:14" s="105" customFormat="1" ht="15.75" x14ac:dyDescent="0.25">
      <c r="A59" s="107"/>
      <c r="C59" s="107"/>
      <c r="D59" s="107"/>
      <c r="E59" s="107"/>
      <c r="F59" s="107"/>
      <c r="G59" s="107"/>
      <c r="H59" s="107"/>
      <c r="I59" s="107"/>
      <c r="J59" s="107"/>
      <c r="K59" s="108"/>
      <c r="L59" s="108"/>
      <c r="M59" s="108"/>
    </row>
  </sheetData>
  <mergeCells count="14">
    <mergeCell ref="B55:N55"/>
    <mergeCell ref="A52:B52"/>
    <mergeCell ref="A1:H1"/>
    <mergeCell ref="A2:H2"/>
    <mergeCell ref="A3:H3"/>
    <mergeCell ref="A4:M4"/>
    <mergeCell ref="A5:M5"/>
    <mergeCell ref="A7:A8"/>
    <mergeCell ref="B7:B8"/>
    <mergeCell ref="D7:D8"/>
    <mergeCell ref="E7:H7"/>
    <mergeCell ref="C7:C8"/>
    <mergeCell ref="A54:N54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50</vt:i4>
      </vt:variant>
    </vt:vector>
  </HeadingPairs>
  <TitlesOfParts>
    <vt:vector size="75" baseType="lpstr">
      <vt:lpstr>1.Duoc</vt:lpstr>
      <vt:lpstr>2.ĐD</vt:lpstr>
      <vt:lpstr>Y sĩ</vt:lpstr>
      <vt:lpstr>RH</vt:lpstr>
      <vt:lpstr>SĐ</vt:lpstr>
      <vt:lpstr>3.KT</vt:lpstr>
      <vt:lpstr>4.QT</vt:lpstr>
      <vt:lpstr>5.TCNH Bỏ</vt:lpstr>
      <vt:lpstr>6.LG</vt:lpstr>
      <vt:lpstr>7.MK</vt:lpstr>
      <vt:lpstr>8.CB</vt:lpstr>
      <vt:lpstr>9.KS</vt:lpstr>
      <vt:lpstr>10.HD</vt:lpstr>
      <vt:lpstr>11.CNTT</vt:lpstr>
      <vt:lpstr>12.ĐH</vt:lpstr>
      <vt:lpstr>13.OT</vt:lpstr>
      <vt:lpstr>14.ĐT</vt:lpstr>
      <vt:lpstr>15.ĐL</vt:lpstr>
      <vt:lpstr>16.ĐCN</vt:lpstr>
      <vt:lpstr>17.TĐH</vt:lpstr>
      <vt:lpstr>18.TA bỏ</vt:lpstr>
      <vt:lpstr>19.TQ</vt:lpstr>
      <vt:lpstr>19.TQ (TX)</vt:lpstr>
      <vt:lpstr>20.TH</vt:lpstr>
      <vt:lpstr>21.TN</vt:lpstr>
      <vt:lpstr>'1.Duoc'!Print_Area</vt:lpstr>
      <vt:lpstr>'10.HD'!Print_Area</vt:lpstr>
      <vt:lpstr>'11.CNTT'!Print_Area</vt:lpstr>
      <vt:lpstr>'12.ĐH'!Print_Area</vt:lpstr>
      <vt:lpstr>'13.OT'!Print_Area</vt:lpstr>
      <vt:lpstr>'14.ĐT'!Print_Area</vt:lpstr>
      <vt:lpstr>'15.ĐL'!Print_Area</vt:lpstr>
      <vt:lpstr>'16.ĐCN'!Print_Area</vt:lpstr>
      <vt:lpstr>'17.TĐH'!Print_Area</vt:lpstr>
      <vt:lpstr>'18.TA bỏ'!Print_Area</vt:lpstr>
      <vt:lpstr>'19.TQ'!Print_Area</vt:lpstr>
      <vt:lpstr>'19.TQ (TX)'!Print_Area</vt:lpstr>
      <vt:lpstr>'2.ĐD'!Print_Area</vt:lpstr>
      <vt:lpstr>'20.TH'!Print_Area</vt:lpstr>
      <vt:lpstr>'21.TN'!Print_Area</vt:lpstr>
      <vt:lpstr>'3.KT'!Print_Area</vt:lpstr>
      <vt:lpstr>'4.QT'!Print_Area</vt:lpstr>
      <vt:lpstr>'5.TCNH Bỏ'!Print_Area</vt:lpstr>
      <vt:lpstr>'6.LG'!Print_Area</vt:lpstr>
      <vt:lpstr>'7.MK'!Print_Area</vt:lpstr>
      <vt:lpstr>'8.CB'!Print_Area</vt:lpstr>
      <vt:lpstr>'9.KS'!Print_Area</vt:lpstr>
      <vt:lpstr>RH!Print_Area</vt:lpstr>
      <vt:lpstr>SĐ!Print_Area</vt:lpstr>
      <vt:lpstr>'Y sĩ'!Print_Area</vt:lpstr>
      <vt:lpstr>'1.Duoc'!Print_Titles</vt:lpstr>
      <vt:lpstr>'10.HD'!Print_Titles</vt:lpstr>
      <vt:lpstr>'11.CNTT'!Print_Titles</vt:lpstr>
      <vt:lpstr>'12.ĐH'!Print_Titles</vt:lpstr>
      <vt:lpstr>'13.OT'!Print_Titles</vt:lpstr>
      <vt:lpstr>'14.ĐT'!Print_Titles</vt:lpstr>
      <vt:lpstr>'15.ĐL'!Print_Titles</vt:lpstr>
      <vt:lpstr>'16.ĐCN'!Print_Titles</vt:lpstr>
      <vt:lpstr>'17.TĐH'!Print_Titles</vt:lpstr>
      <vt:lpstr>'18.TA bỏ'!Print_Titles</vt:lpstr>
      <vt:lpstr>'19.TQ'!Print_Titles</vt:lpstr>
      <vt:lpstr>'19.TQ (TX)'!Print_Titles</vt:lpstr>
      <vt:lpstr>'2.ĐD'!Print_Titles</vt:lpstr>
      <vt:lpstr>'20.TH'!Print_Titles</vt:lpstr>
      <vt:lpstr>'21.TN'!Print_Titles</vt:lpstr>
      <vt:lpstr>'3.KT'!Print_Titles</vt:lpstr>
      <vt:lpstr>'4.QT'!Print_Titles</vt:lpstr>
      <vt:lpstr>'5.TCNH Bỏ'!Print_Titles</vt:lpstr>
      <vt:lpstr>'6.LG'!Print_Titles</vt:lpstr>
      <vt:lpstr>'7.MK'!Print_Titles</vt:lpstr>
      <vt:lpstr>'8.CB'!Print_Titles</vt:lpstr>
      <vt:lpstr>'9.KS'!Print_Titles</vt:lpstr>
      <vt:lpstr>RH!Print_Titles</vt:lpstr>
      <vt:lpstr>SĐ!Print_Titles</vt:lpstr>
      <vt:lpstr>'Y sĩ'!Print_Titles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QuangPC</dc:creator>
  <cp:lastModifiedBy>Quang Trần</cp:lastModifiedBy>
  <cp:lastPrinted>2025-07-30T07:52:15Z</cp:lastPrinted>
  <dcterms:created xsi:type="dcterms:W3CDTF">2023-07-04T01:01:14Z</dcterms:created>
  <dcterms:modified xsi:type="dcterms:W3CDTF">2025-08-18T01:51:13Z</dcterms:modified>
</cp:coreProperties>
</file>